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0005" windowHeight="604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БЮДЖЕТА'!$A$9:$AA$9</definedName>
    <definedName name="_xlnm.Print_Titles" localSheetId="1">'БЕЗ УЧЕТА СЧЕТОВ БЮДЖЕТА'!$9:$9</definedName>
    <definedName name="_xlnm.Print_Area" localSheetId="1">'БЕЗ УЧЕТА СЧЕТОВ БЮДЖЕТА'!$A$1:$AA$492</definedName>
  </definedNames>
  <calcPr fullCalcOnLoad="1"/>
</workbook>
</file>

<file path=xl/sharedStrings.xml><?xml version="1.0" encoding="utf-8"?>
<sst xmlns="http://schemas.openxmlformats.org/spreadsheetml/2006/main" count="1960" uniqueCount="423">
  <si>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</si>
  <si>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</si>
  <si>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</si>
  <si>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</si>
  <si>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</si>
  <si>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</si>
  <si>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</si>
  <si>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</si>
  <si>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</si>
  <si>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</si>
  <si>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</si>
  <si>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</si>
  <si>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</si>
  <si>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</si>
  <si>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</si>
  <si>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</si>
  <si>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</si>
  <si>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</si>
  <si>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</si>
  <si>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</si>
  <si>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</si>
  <si>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</si>
  <si>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</si>
  <si>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</si>
  <si>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</si>
  <si>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</si>
  <si>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</si>
  <si>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</si>
  <si>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</si>
  <si>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</si>
  <si>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</si>
  <si>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</si>
  <si>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</si>
  <si>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</si>
  <si>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</si>
  <si>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</si>
  <si>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</si>
  <si>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</si>
  <si>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</si>
  <si>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</si>
  <si>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</si>
  <si>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</si>
  <si>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</si>
  <si>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</si>
  <si>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</si>
  <si>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</si>
  <si>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</si>
  <si>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</si>
  <si>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</si>
  <si>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</si>
  <si>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</si>
  <si>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</si>
  <si>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</si>
  <si>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</si>
  <si>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</si>
  <si>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</si>
  <si>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</si>
  <si>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</si>
  <si>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</si>
  <si>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</si>
  <si>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</si>
  <si>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</si>
  <si>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</si>
  <si>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</si>
  <si>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</si>
  <si>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</si>
  <si>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</si>
  <si>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</si>
  <si>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</si>
  <si>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</si>
  <si>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</si>
  <si>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</si>
  <si>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</si>
  <si>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</si>
  <si>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</si>
  <si>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</si>
  <si>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</si>
  <si>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</si>
  <si>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</si>
  <si>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</si>
  <si>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</si>
  <si>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</si>
  <si>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</si>
  <si>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</si>
  <si>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</si>
  <si>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</si>
  <si>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</si>
  <si>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</si>
  <si>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</si>
  <si>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</si>
  <si>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</si>
  <si>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</si>
  <si>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</si>
  <si>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</si>
  <si>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</si>
  <si>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</si>
  <si>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</si>
  <si>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</si>
  <si>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</si>
  <si>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</si>
  <si>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</si>
  <si>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</si>
  <si>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</si>
  <si>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</si>
  <si>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</si>
  <si>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</si>
  <si>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</si>
  <si>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</si>
  <si>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</si>
  <si>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</si>
  <si>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</si>
  <si>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</si>
  <si>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</si>
  <si>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</si>
  <si>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</si>
  <si>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</si>
  <si>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</si>
  <si>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</si>
  <si>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</si>
  <si>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</si>
  <si>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</si>
  <si>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</si>
  <si>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</si>
  <si>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</si>
  <si>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</si>
  <si>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</si>
  <si>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</si>
  <si>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</si>
  <si>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</si>
  <si>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</si>
  <si>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</si>
  <si>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</si>
  <si>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</si>
  <si>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</si>
  <si>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</si>
  <si>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</si>
  <si>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</si>
  <si>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</si>
  <si>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</si>
  <si>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</si>
  <si>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</si>
  <si>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</si>
  <si>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</si>
  <si>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</si>
  <si>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</si>
  <si>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</si>
  <si>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</si>
  <si>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</si>
  <si>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</si>
  <si>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</si>
  <si>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</si>
  <si>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</si>
  <si>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</si>
  <si>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</si>
  <si>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</si>
  <si>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</si>
  <si>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</si>
  <si>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</si>
  <si>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</si>
  <si>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</si>
  <si>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</si>
  <si>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</si>
  <si>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</si>
  <si>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</si>
  <si>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</si>
  <si>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</si>
  <si>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</si>
  <si>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</si>
  <si>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</si>
  <si>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</si>
  <si>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</si>
  <si>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</si>
  <si>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</si>
  <si>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</si>
  <si>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</si>
  <si>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</si>
  <si>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</si>
  <si>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</si>
  <si>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</si>
  <si>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</si>
  <si>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</si>
  <si>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</si>
  <si>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</si>
  <si>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</si>
  <si>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</si>
  <si>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</si>
  <si>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</si>
  <si>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</si>
  <si>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</si>
  <si>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</si>
  <si>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</si>
  <si>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</si>
  <si>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</si>
  <si>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</si>
  <si>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</si>
  <si>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</si>
  <si>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</si>
  <si>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</si>
  <si>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</si>
  <si>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</si>
  <si>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</si>
  <si>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</si>
  <si>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</si>
  <si>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</si>
  <si>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</si>
  <si>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</si>
  <si>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</si>
  <si>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</si>
  <si>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</si>
  <si>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</si>
  <si>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</si>
  <si>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</si>
  <si>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</si>
  <si>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</si>
  <si>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</si>
  <si>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</si>
  <si>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</si>
  <si>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</si>
  <si>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</si>
  <si>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</si>
  <si>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</si>
  <si>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</si>
  <si>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</si>
  <si>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</si>
  <si>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</si>
  <si>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</si>
  <si>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</si>
  <si>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</si>
  <si>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</si>
  <si>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</si>
  <si>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</si>
  <si>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</si>
  <si>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</si>
  <si>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</si>
  <si>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</si>
  <si>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</si>
  <si>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</si>
  <si>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</si>
  <si>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</si>
  <si>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</si>
  <si>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</si>
  <si>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</si>
  <si>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</si>
  <si>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</si>
  <si>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</si>
  <si>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</si>
  <si>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</si>
  <si>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</si>
  <si>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</si>
  <si>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</si>
  <si>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>Комплектование книжных фондов муниципальных библиотек</t>
  </si>
  <si>
    <t>Благоустройство пришкольных территорий</t>
  </si>
  <si>
    <t xml:space="preserve">Михайловского муниципального </t>
  </si>
  <si>
    <t>района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</si>
  <si>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</si>
  <si>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</si>
  <si>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</si>
  <si>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</si>
  <si>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</si>
  <si>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</si>
  <si>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</si>
  <si>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</si>
  <si>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</si>
  <si>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</si>
  <si>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</si>
  <si>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</si>
  <si>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</si>
  <si>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</si>
  <si>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</si>
  <si>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</si>
  <si>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</si>
  <si>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</si>
  <si>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</si>
  <si>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</si>
  <si>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</si>
  <si>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</si>
  <si>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</si>
  <si>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</si>
  <si>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</si>
  <si>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</si>
  <si>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</si>
  <si>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</si>
  <si>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</si>
  <si>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</si>
  <si>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</si>
  <si>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</si>
  <si>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</si>
  <si>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</si>
  <si>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</si>
  <si>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</si>
  <si>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</si>
  <si>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</si>
  <si>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1000000000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</si>
  <si>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</si>
  <si>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</si>
  <si>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</si>
  <si>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</si>
  <si>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</si>
  <si>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</si>
  <si>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</si>
  <si>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</si>
  <si>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</si>
  <si>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</si>
  <si>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</si>
  <si>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</si>
  <si>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</si>
  <si>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</si>
  <si>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</si>
  <si>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</si>
  <si>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</si>
  <si>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</si>
  <si>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</si>
  <si>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</si>
  <si>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</si>
  <si>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</si>
  <si>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</si>
  <si>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</si>
  <si>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</si>
  <si>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</si>
  <si>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</si>
  <si>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</si>
  <si>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</si>
  <si>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0500000000</t>
  </si>
  <si>
    <t>0500000600</t>
  </si>
  <si>
    <t>1500000000</t>
  </si>
  <si>
    <t>1500000600</t>
  </si>
  <si>
    <t>1500000620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</si>
  <si>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</si>
  <si>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</si>
  <si>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</si>
  <si>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</si>
  <si>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</si>
  <si>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</si>
  <si>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</si>
  <si>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</si>
  <si>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</si>
  <si>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</si>
  <si>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</si>
  <si>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</si>
  <si>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</si>
  <si>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0310092420</t>
  </si>
  <si>
    <t>0310093050</t>
  </si>
  <si>
    <t>0310093060</t>
  </si>
  <si>
    <t>0330000000</t>
  </si>
  <si>
    <t>0330001690</t>
  </si>
  <si>
    <t>0310011690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</si>
  <si>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</si>
  <si>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</si>
  <si>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</si>
  <si>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</si>
  <si>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</si>
  <si>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</si>
  <si>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</si>
  <si>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9990093090</t>
  </si>
  <si>
    <t>2200001690</t>
  </si>
  <si>
    <t>0200011690</t>
  </si>
  <si>
    <t>0330011690</t>
  </si>
  <si>
    <t>2200092070</t>
  </si>
  <si>
    <t>МП"Развитие Многофункционального центра предоставления государственных и муниципальных услуг населению ММР"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</si>
  <si>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</si>
  <si>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</si>
  <si>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</si>
  <si>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</si>
  <si>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</si>
  <si>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</si>
  <si>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</si>
  <si>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</si>
  <si>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1800000610</t>
  </si>
  <si>
    <t>243</t>
  </si>
  <si>
    <t>Закупка товаров, работ, услуг в целях капитального ремонта муниципального имущества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</si>
  <si>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</si>
  <si>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</si>
  <si>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</si>
  <si>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</si>
  <si>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</si>
  <si>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812</t>
  </si>
  <si>
    <t>22000S2070</t>
  </si>
  <si>
    <t>01000L0200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</si>
  <si>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</si>
  <si>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</si>
  <si>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</si>
  <si>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</si>
  <si>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</si>
  <si>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</si>
  <si>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</si>
  <si>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</si>
  <si>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</si>
  <si>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</si>
  <si>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</si>
  <si>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</si>
  <si>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</si>
  <si>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Субсидии из краевого бюджета гражданам на приобретение жилья</t>
  </si>
  <si>
    <t>01000R0200</t>
  </si>
  <si>
    <t>03600L0270</t>
  </si>
  <si>
    <t>Расходы на погашение кредиторской задолженности прошлых лет</t>
  </si>
  <si>
    <t>Приобретение школьного автобуса</t>
  </si>
  <si>
    <t>0310092040</t>
  </si>
  <si>
    <t>Средства местного бюджета на приобретение школьного автобуса</t>
  </si>
  <si>
    <t>03100S2040</t>
  </si>
  <si>
    <t>районного бюджета на 2018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</si>
  <si>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МП «Противодействие коррупции на территории Михайловского муниципального района на 2016-2018 годы»</t>
  </si>
  <si>
    <t>МП «Управление муниципальным имуществом и земельными ресурсами Михайловского муниципального района на 2018-2020 годы»</t>
  </si>
  <si>
    <t>2500000000</t>
  </si>
  <si>
    <t>2500000600</t>
  </si>
  <si>
    <t>2600000000</t>
  </si>
  <si>
    <t>2600000600</t>
  </si>
  <si>
    <t>0800000630</t>
  </si>
  <si>
    <t>9990093110</t>
  </si>
  <si>
    <t>МП «Содержание и ремонт муниципального жилого фонда в Михайловском муниципальном районе на 2018-2020 годы»</t>
  </si>
  <si>
    <t>2400000000</t>
  </si>
  <si>
    <t>2400000600</t>
  </si>
  <si>
    <t>9990009100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</si>
  <si>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</si>
  <si>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</si>
  <si>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МП"Развитие малоэтажного жилищного строительства на территории Михайловского муниципального района на 2016-2018 годы"</t>
  </si>
  <si>
    <t>400</t>
  </si>
  <si>
    <t>тыс.руб.</t>
  </si>
  <si>
    <t>Исполнено</t>
  </si>
  <si>
    <t>% Исполнения</t>
  </si>
  <si>
    <t>85,</t>
  </si>
  <si>
    <t>01000R4970</t>
  </si>
  <si>
    <t>Приложение 3 к решению Думы</t>
  </si>
  <si>
    <t>№ 277  от 31.05.2018г.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</si>
</sst>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00_р_._-;\-* #,##0.000_р_._-;_-* &quot;-&quot;??_р_._-;_-@_-"/>
    <numFmt numFmtId="172" formatCode="_-* #,##0.000_р_._-;\-* #,##0.000_р_._-;_-* &quot;-&quot;???_р_._-;_-@_-"/>
    <numFmt numFmtId="173" formatCode="#,##0.0000"/>
    <numFmt numFmtId="174" formatCode="#,##0.0"/>
    <numFmt numFmtId="175" formatCode="#,##0.000_ ;\-#,##0.000\ "/>
    <numFmt numFmtId="176" formatCode="#,##0.00_ ;\-#,##0.00\ "/>
    <numFmt numFmtId="177" formatCode="[$-FC19]d\ mmmm\ yyyy\ &quot;г.&quot;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0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9" xfId="0" applyNumberFormat="1" applyFont="1" applyFill="1" applyBorder="1" applyAlignment="1">
      <alignment horizontal="center" vertical="center" shrinkToFi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20" xfId="0" applyNumberFormat="1" applyFont="1" applyBorder="1" applyAlignment="1">
      <alignment horizontal="center" vertical="center" wrapText="1"/>
    </xf>
    <xf numFmtId="4" fontId="10" fillId="33" borderId="21" xfId="0" applyNumberFormat="1" applyFont="1" applyFill="1" applyBorder="1" applyAlignment="1">
      <alignment horizontal="center" vertical="center" wrapText="1"/>
    </xf>
    <xf numFmtId="168" fontId="10" fillId="33" borderId="22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3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7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7" fillId="35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3" xfId="0" applyNumberFormat="1" applyFont="1" applyBorder="1" applyAlignment="1">
      <alignment horizontal="center" vertical="center" wrapText="1"/>
    </xf>
    <xf numFmtId="168" fontId="2" fillId="34" borderId="19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19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19" xfId="0" applyNumberFormat="1" applyFont="1" applyFill="1" applyBorder="1" applyAlignment="1">
      <alignment horizontal="center" vertical="center" shrinkToFit="1"/>
    </xf>
    <xf numFmtId="168" fontId="2" fillId="34" borderId="19" xfId="0" applyNumberFormat="1" applyFont="1" applyFill="1" applyBorder="1" applyAlignment="1">
      <alignment horizontal="center" vertical="center" wrapText="1" shrinkToFit="1"/>
    </xf>
    <xf numFmtId="4" fontId="7" fillId="35" borderId="19" xfId="0" applyNumberFormat="1" applyFont="1" applyFill="1" applyBorder="1" applyAlignment="1">
      <alignment horizontal="center" vertical="center" shrinkToFit="1"/>
    </xf>
    <xf numFmtId="4" fontId="7" fillId="35" borderId="17" xfId="0" applyNumberFormat="1" applyFont="1" applyFill="1" applyBorder="1" applyAlignment="1">
      <alignment horizontal="center" vertical="center" shrinkToFit="1"/>
    </xf>
    <xf numFmtId="168" fontId="7" fillId="35" borderId="19" xfId="0" applyNumberFormat="1" applyFont="1" applyFill="1" applyBorder="1" applyAlignment="1">
      <alignment horizontal="center" vertical="center" shrinkToFit="1"/>
    </xf>
    <xf numFmtId="4" fontId="2" fillId="37" borderId="19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10" fillId="39" borderId="24" xfId="0" applyFont="1" applyFill="1" applyBorder="1" applyAlignment="1">
      <alignment horizontal="center" vertical="center" wrapText="1"/>
    </xf>
    <xf numFmtId="49" fontId="10" fillId="39" borderId="25" xfId="0" applyNumberFormat="1" applyFont="1" applyFill="1" applyBorder="1" applyAlignment="1">
      <alignment horizontal="center" vertical="center" wrapText="1"/>
    </xf>
    <xf numFmtId="0" fontId="10" fillId="39" borderId="25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7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0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0" fontId="11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8" fontId="7" fillId="35" borderId="19" xfId="0" applyNumberFormat="1" applyFont="1" applyFill="1" applyBorder="1" applyAlignment="1">
      <alignment horizontal="center" vertical="center" wrapText="1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vertical="top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169" fontId="4" fillId="33" borderId="10" xfId="0" applyNumberFormat="1" applyFont="1" applyFill="1" applyBorder="1" applyAlignment="1">
      <alignment horizontal="center" vertical="center" wrapText="1"/>
    </xf>
    <xf numFmtId="43" fontId="4" fillId="41" borderId="10" xfId="60" applyFont="1" applyFill="1" applyBorder="1" applyAlignment="1">
      <alignment horizontal="center" vertical="center" wrapText="1"/>
    </xf>
    <xf numFmtId="2" fontId="4" fillId="41" borderId="10" xfId="0" applyNumberFormat="1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 wrapText="1"/>
    </xf>
    <xf numFmtId="4" fontId="10" fillId="40" borderId="21" xfId="0" applyNumberFormat="1" applyFont="1" applyFill="1" applyBorder="1" applyAlignment="1">
      <alignment horizontal="center" vertical="center" wrapText="1"/>
    </xf>
    <xf numFmtId="0" fontId="2" fillId="40" borderId="14" xfId="0" applyFont="1" applyFill="1" applyBorder="1" applyAlignment="1">
      <alignment vertical="top" wrapText="1"/>
    </xf>
    <xf numFmtId="0" fontId="2" fillId="40" borderId="11" xfId="0" applyFont="1" applyFill="1" applyBorder="1" applyAlignment="1">
      <alignment horizontal="center" vertical="center" wrapText="1"/>
    </xf>
    <xf numFmtId="49" fontId="2" fillId="40" borderId="17" xfId="0" applyNumberFormat="1" applyFont="1" applyFill="1" applyBorder="1" applyAlignment="1">
      <alignment horizontal="center" vertical="center" shrinkToFit="1"/>
    </xf>
    <xf numFmtId="4" fontId="2" fillId="40" borderId="19" xfId="0" applyNumberFormat="1" applyFont="1" applyFill="1" applyBorder="1" applyAlignment="1">
      <alignment horizontal="center" vertical="center" shrinkToFit="1"/>
    </xf>
    <xf numFmtId="4" fontId="2" fillId="40" borderId="17" xfId="0" applyNumberFormat="1" applyFont="1" applyFill="1" applyBorder="1" applyAlignment="1">
      <alignment horizontal="center" vertical="center" shrinkToFit="1"/>
    </xf>
    <xf numFmtId="168" fontId="2" fillId="40" borderId="19" xfId="0" applyNumberFormat="1" applyFont="1" applyFill="1" applyBorder="1" applyAlignment="1">
      <alignment horizontal="center" vertical="center" wrapText="1" shrinkToFit="1"/>
    </xf>
    <xf numFmtId="168" fontId="2" fillId="40" borderId="19" xfId="0" applyNumberFormat="1" applyFont="1" applyFill="1" applyBorder="1" applyAlignment="1">
      <alignment horizontal="center" vertical="center" wrapText="1"/>
    </xf>
    <xf numFmtId="175" fontId="2" fillId="35" borderId="10" xfId="60" applyNumberFormat="1" applyFont="1" applyFill="1" applyBorder="1" applyAlignment="1">
      <alignment horizontal="center" vertical="center" shrinkToFit="1"/>
    </xf>
    <xf numFmtId="175" fontId="2" fillId="37" borderId="10" xfId="60" applyNumberFormat="1" applyFont="1" applyFill="1" applyBorder="1" applyAlignment="1">
      <alignment horizontal="center" vertical="center" shrinkToFit="1"/>
    </xf>
    <xf numFmtId="175" fontId="2" fillId="34" borderId="10" xfId="60" applyNumberFormat="1" applyFont="1" applyFill="1" applyBorder="1" applyAlignment="1">
      <alignment horizontal="center" vertical="center" shrinkToFit="1"/>
    </xf>
    <xf numFmtId="175" fontId="2" fillId="38" borderId="10" xfId="60" applyNumberFormat="1" applyFont="1" applyFill="1" applyBorder="1" applyAlignment="1">
      <alignment horizontal="center" vertical="center" shrinkToFit="1"/>
    </xf>
    <xf numFmtId="175" fontId="10" fillId="39" borderId="12" xfId="60" applyNumberFormat="1" applyFont="1" applyFill="1" applyBorder="1" applyAlignment="1">
      <alignment horizontal="center" vertical="center" wrapText="1"/>
    </xf>
    <xf numFmtId="175" fontId="5" fillId="36" borderId="10" xfId="60" applyNumberFormat="1" applyFont="1" applyFill="1" applyBorder="1" applyAlignment="1">
      <alignment horizontal="center" vertical="center" shrinkToFit="1"/>
    </xf>
    <xf numFmtId="175" fontId="2" fillId="36" borderId="10" xfId="60" applyNumberFormat="1" applyFont="1" applyFill="1" applyBorder="1" applyAlignment="1">
      <alignment horizontal="center" vertical="center" shrinkToFit="1"/>
    </xf>
    <xf numFmtId="175" fontId="2" fillId="34" borderId="19" xfId="0" applyNumberFormat="1" applyFont="1" applyFill="1" applyBorder="1" applyAlignment="1">
      <alignment horizontal="center" vertical="center" shrinkToFit="1"/>
    </xf>
    <xf numFmtId="175" fontId="2" fillId="34" borderId="17" xfId="0" applyNumberFormat="1" applyFont="1" applyFill="1" applyBorder="1" applyAlignment="1">
      <alignment horizontal="center" vertical="center" shrinkToFit="1"/>
    </xf>
    <xf numFmtId="175" fontId="2" fillId="34" borderId="19" xfId="0" applyNumberFormat="1" applyFont="1" applyFill="1" applyBorder="1" applyAlignment="1">
      <alignment horizontal="center" vertical="center" wrapText="1"/>
    </xf>
    <xf numFmtId="175" fontId="10" fillId="33" borderId="21" xfId="0" applyNumberFormat="1" applyFont="1" applyFill="1" applyBorder="1" applyAlignment="1">
      <alignment horizontal="center" vertical="center" wrapTex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5" fillId="36" borderId="17" xfId="0" applyNumberFormat="1" applyFont="1" applyFill="1" applyBorder="1" applyAlignment="1">
      <alignment horizontal="center" vertical="center" shrinkToFit="1"/>
    </xf>
    <xf numFmtId="169" fontId="2" fillId="34" borderId="23" xfId="0" applyNumberFormat="1" applyFont="1" applyFill="1" applyBorder="1" applyAlignment="1">
      <alignment horizontal="center" vertical="center" wrapText="1"/>
    </xf>
    <xf numFmtId="169" fontId="10" fillId="33" borderId="21" xfId="0" applyNumberFormat="1" applyFont="1" applyFill="1" applyBorder="1" applyAlignment="1">
      <alignment horizontal="center" vertical="center" wrapText="1"/>
    </xf>
    <xf numFmtId="169" fontId="5" fillId="36" borderId="19" xfId="0" applyNumberFormat="1" applyFont="1" applyFill="1" applyBorder="1" applyAlignment="1">
      <alignment horizontal="center" vertical="center" shrinkToFit="1"/>
    </xf>
    <xf numFmtId="169" fontId="2" fillId="34" borderId="19" xfId="0" applyNumberFormat="1" applyFont="1" applyFill="1" applyBorder="1" applyAlignment="1">
      <alignment horizontal="center" vertical="center" wrapText="1"/>
    </xf>
    <xf numFmtId="169" fontId="5" fillId="36" borderId="13" xfId="0" applyNumberFormat="1" applyFont="1" applyFill="1" applyBorder="1" applyAlignment="1">
      <alignment horizontal="center" vertical="center" shrinkToFit="1"/>
    </xf>
    <xf numFmtId="169" fontId="5" fillId="36" borderId="17" xfId="0" applyNumberFormat="1" applyFont="1" applyFill="1" applyBorder="1" applyAlignment="1">
      <alignment horizontal="center" vertical="center" wrapText="1" shrinkToFit="1"/>
    </xf>
    <xf numFmtId="169" fontId="2" fillId="35" borderId="13" xfId="0" applyNumberFormat="1" applyFont="1" applyFill="1" applyBorder="1" applyAlignment="1">
      <alignment horizontal="center" vertical="center" shrinkToFit="1"/>
    </xf>
    <xf numFmtId="169" fontId="2" fillId="35" borderId="17" xfId="0" applyNumberFormat="1" applyFont="1" applyFill="1" applyBorder="1" applyAlignment="1">
      <alignment horizontal="center" vertical="center" wrapText="1" shrinkToFit="1"/>
    </xf>
    <xf numFmtId="169" fontId="7" fillId="35" borderId="13" xfId="0" applyNumberFormat="1" applyFont="1" applyFill="1" applyBorder="1" applyAlignment="1">
      <alignment horizontal="center" vertical="center" shrinkToFit="1"/>
    </xf>
    <xf numFmtId="169" fontId="7" fillId="35" borderId="17" xfId="0" applyNumberFormat="1" applyFont="1" applyFill="1" applyBorder="1" applyAlignment="1">
      <alignment horizontal="center" vertical="center" wrapText="1" shrinkToFit="1"/>
    </xf>
    <xf numFmtId="169" fontId="2" fillId="34" borderId="13" xfId="0" applyNumberFormat="1" applyFont="1" applyFill="1" applyBorder="1" applyAlignment="1">
      <alignment horizontal="center" vertical="center" shrinkToFit="1"/>
    </xf>
    <xf numFmtId="169" fontId="2" fillId="34" borderId="17" xfId="0" applyNumberFormat="1" applyFont="1" applyFill="1" applyBorder="1" applyAlignment="1">
      <alignment horizontal="center" vertical="center" wrapText="1" shrinkToFit="1"/>
    </xf>
    <xf numFmtId="169" fontId="2" fillId="34" borderId="19" xfId="0" applyNumberFormat="1" applyFont="1" applyFill="1" applyBorder="1" applyAlignment="1">
      <alignment horizontal="center" vertical="center" shrinkToFit="1"/>
    </xf>
    <xf numFmtId="169" fontId="2" fillId="34" borderId="17" xfId="0" applyNumberFormat="1" applyFont="1" applyFill="1" applyBorder="1" applyAlignment="1">
      <alignment horizontal="center" vertical="center" shrinkToFit="1"/>
    </xf>
    <xf numFmtId="169" fontId="2" fillId="35" borderId="11" xfId="0" applyNumberFormat="1" applyFont="1" applyFill="1" applyBorder="1" applyAlignment="1">
      <alignment horizontal="center" vertical="center" shrinkToFit="1"/>
    </xf>
    <xf numFmtId="169" fontId="2" fillId="35" borderId="17" xfId="0" applyNumberFormat="1" applyFont="1" applyFill="1" applyBorder="1" applyAlignment="1">
      <alignment horizontal="center" vertical="center" shrinkToFit="1"/>
    </xf>
    <xf numFmtId="169" fontId="2" fillId="35" borderId="19" xfId="0" applyNumberFormat="1" applyFont="1" applyFill="1" applyBorder="1" applyAlignment="1">
      <alignment horizontal="center" vertical="center" shrinkToFit="1"/>
    </xf>
    <xf numFmtId="169" fontId="2" fillId="40" borderId="13" xfId="0" applyNumberFormat="1" applyFont="1" applyFill="1" applyBorder="1" applyAlignment="1">
      <alignment horizontal="center" vertical="center" shrinkToFit="1"/>
    </xf>
    <xf numFmtId="169" fontId="2" fillId="40" borderId="17" xfId="0" applyNumberFormat="1" applyFont="1" applyFill="1" applyBorder="1" applyAlignment="1">
      <alignment horizontal="center" vertical="center" wrapText="1" shrinkToFit="1"/>
    </xf>
    <xf numFmtId="169" fontId="10" fillId="40" borderId="21" xfId="0" applyNumberFormat="1" applyFont="1" applyFill="1" applyBorder="1" applyAlignment="1">
      <alignment horizontal="center" vertical="center" wrapText="1"/>
    </xf>
    <xf numFmtId="169" fontId="2" fillId="34" borderId="11" xfId="0" applyNumberFormat="1" applyFont="1" applyFill="1" applyBorder="1" applyAlignment="1">
      <alignment horizontal="center" vertical="center" shrinkToFit="1"/>
    </xf>
    <xf numFmtId="169" fontId="2" fillId="34" borderId="19" xfId="0" applyNumberFormat="1" applyFont="1" applyFill="1" applyBorder="1" applyAlignment="1">
      <alignment horizontal="center" vertical="center" wrapText="1" shrinkToFit="1"/>
    </xf>
    <xf numFmtId="169" fontId="2" fillId="37" borderId="13" xfId="0" applyNumberFormat="1" applyFont="1" applyFill="1" applyBorder="1" applyAlignment="1">
      <alignment horizontal="center" vertical="center" shrinkToFit="1"/>
    </xf>
    <xf numFmtId="169" fontId="2" fillId="40" borderId="19" xfId="0" applyNumberFormat="1" applyFont="1" applyFill="1" applyBorder="1" applyAlignment="1">
      <alignment horizontal="center" vertical="center" shrinkToFit="1"/>
    </xf>
    <xf numFmtId="169" fontId="2" fillId="40" borderId="17" xfId="0" applyNumberFormat="1" applyFont="1" applyFill="1" applyBorder="1" applyAlignment="1">
      <alignment horizontal="center" vertical="center" shrinkToFit="1"/>
    </xf>
    <xf numFmtId="169" fontId="2" fillId="40" borderId="19" xfId="0" applyNumberFormat="1" applyFont="1" applyFill="1" applyBorder="1" applyAlignment="1">
      <alignment horizontal="center" vertical="center" wrapText="1" shrinkToFit="1"/>
    </xf>
    <xf numFmtId="169" fontId="2" fillId="37" borderId="11" xfId="0" applyNumberFormat="1" applyFont="1" applyFill="1" applyBorder="1" applyAlignment="1">
      <alignment horizontal="center" vertical="center" shrinkToFit="1"/>
    </xf>
    <xf numFmtId="169" fontId="2" fillId="37" borderId="17" xfId="0" applyNumberFormat="1" applyFont="1" applyFill="1" applyBorder="1" applyAlignment="1">
      <alignment horizontal="center" vertical="center" shrinkToFit="1"/>
    </xf>
    <xf numFmtId="169" fontId="2" fillId="37" borderId="19" xfId="0" applyNumberFormat="1" applyFont="1" applyFill="1" applyBorder="1" applyAlignment="1">
      <alignment horizontal="center" vertical="center" shrinkToFit="1"/>
    </xf>
    <xf numFmtId="169" fontId="7" fillId="35" borderId="19" xfId="0" applyNumberFormat="1" applyFont="1" applyFill="1" applyBorder="1" applyAlignment="1">
      <alignment horizontal="center" vertical="center" shrinkToFit="1"/>
    </xf>
    <xf numFmtId="169" fontId="7" fillId="35" borderId="17" xfId="0" applyNumberFormat="1" applyFont="1" applyFill="1" applyBorder="1" applyAlignment="1">
      <alignment horizontal="center" vertical="center" shrinkToFit="1"/>
    </xf>
    <xf numFmtId="169" fontId="7" fillId="35" borderId="19" xfId="0" applyNumberFormat="1" applyFont="1" applyFill="1" applyBorder="1" applyAlignment="1">
      <alignment horizontal="center" vertical="center" wrapText="1" shrinkToFit="1"/>
    </xf>
    <xf numFmtId="169" fontId="2" fillId="35" borderId="10" xfId="0" applyNumberFormat="1" applyFont="1" applyFill="1" applyBorder="1" applyAlignment="1">
      <alignment horizontal="center" vertical="center" wrapText="1" shrinkToFit="1"/>
    </xf>
    <xf numFmtId="170" fontId="2" fillId="40" borderId="10" xfId="0" applyNumberFormat="1" applyFont="1" applyFill="1" applyBorder="1" applyAlignment="1">
      <alignment horizontal="center" vertical="center" shrinkToFit="1"/>
    </xf>
    <xf numFmtId="168" fontId="2" fillId="40" borderId="19" xfId="0" applyNumberFormat="1" applyFont="1" applyFill="1" applyBorder="1" applyAlignment="1">
      <alignment horizontal="center" vertical="center" shrinkToFit="1"/>
    </xf>
    <xf numFmtId="4" fontId="2" fillId="40" borderId="13" xfId="0" applyNumberFormat="1" applyFont="1" applyFill="1" applyBorder="1" applyAlignment="1">
      <alignment horizontal="center" vertical="center" shrinkToFit="1"/>
    </xf>
    <xf numFmtId="168" fontId="2" fillId="40" borderId="13" xfId="0" applyNumberFormat="1" applyFont="1" applyFill="1" applyBorder="1" applyAlignment="1">
      <alignment horizontal="center" vertical="center" shrinkToFit="1"/>
    </xf>
    <xf numFmtId="0" fontId="2" fillId="12" borderId="10" xfId="0" applyFont="1" applyFill="1" applyBorder="1" applyAlignment="1">
      <alignment vertical="top" wrapText="1"/>
    </xf>
    <xf numFmtId="0" fontId="2" fillId="12" borderId="10" xfId="0" applyFont="1" applyFill="1" applyBorder="1" applyAlignment="1">
      <alignment horizontal="center" vertical="center" wrapText="1"/>
    </xf>
    <xf numFmtId="49" fontId="2" fillId="12" borderId="10" xfId="0" applyNumberFormat="1" applyFont="1" applyFill="1" applyBorder="1" applyAlignment="1">
      <alignment horizontal="center" vertical="center" shrinkToFit="1"/>
    </xf>
    <xf numFmtId="49" fontId="7" fillId="12" borderId="10" xfId="0" applyNumberFormat="1" applyFont="1" applyFill="1" applyBorder="1" applyAlignment="1">
      <alignment horizontal="center" vertical="center" shrinkToFit="1"/>
    </xf>
    <xf numFmtId="169" fontId="2" fillId="12" borderId="10" xfId="0" applyNumberFormat="1" applyFont="1" applyFill="1" applyBorder="1" applyAlignment="1">
      <alignment horizontal="center" vertical="center" shrinkToFit="1"/>
    </xf>
    <xf numFmtId="169" fontId="2" fillId="12" borderId="11" xfId="0" applyNumberFormat="1" applyFont="1" applyFill="1" applyBorder="1" applyAlignment="1">
      <alignment horizontal="center" vertical="center" shrinkToFit="1"/>
    </xf>
    <xf numFmtId="169" fontId="2" fillId="12" borderId="17" xfId="0" applyNumberFormat="1" applyFont="1" applyFill="1" applyBorder="1" applyAlignment="1">
      <alignment horizontal="center" vertical="center" shrinkToFit="1"/>
    </xf>
    <xf numFmtId="169" fontId="2" fillId="12" borderId="23" xfId="0" applyNumberFormat="1" applyFont="1" applyFill="1" applyBorder="1" applyAlignment="1">
      <alignment horizontal="center" vertical="center" wrapText="1"/>
    </xf>
    <xf numFmtId="169" fontId="10" fillId="12" borderId="21" xfId="0" applyNumberFormat="1" applyFont="1" applyFill="1" applyBorder="1" applyAlignment="1">
      <alignment horizontal="center" vertical="center" wrapText="1"/>
    </xf>
    <xf numFmtId="169" fontId="2" fillId="12" borderId="19" xfId="0" applyNumberFormat="1" applyFont="1" applyFill="1" applyBorder="1" applyAlignment="1">
      <alignment horizontal="center" vertical="center" shrinkToFit="1"/>
    </xf>
    <xf numFmtId="169" fontId="2" fillId="12" borderId="19" xfId="0" applyNumberFormat="1" applyFont="1" applyFill="1" applyBorder="1" applyAlignment="1">
      <alignment horizontal="center" vertical="center" wrapText="1"/>
    </xf>
    <xf numFmtId="4" fontId="2" fillId="12" borderId="11" xfId="0" applyNumberFormat="1" applyFont="1" applyFill="1" applyBorder="1" applyAlignment="1">
      <alignment horizontal="center" vertical="center" shrinkToFit="1"/>
    </xf>
    <xf numFmtId="4" fontId="2" fillId="12" borderId="10" xfId="0" applyNumberFormat="1" applyFont="1" applyFill="1" applyBorder="1" applyAlignment="1">
      <alignment horizontal="center" vertical="center" shrinkToFit="1"/>
    </xf>
    <xf numFmtId="4" fontId="2" fillId="12" borderId="17" xfId="0" applyNumberFormat="1" applyFont="1" applyFill="1" applyBorder="1" applyAlignment="1">
      <alignment horizontal="center" vertical="center" shrinkToFit="1"/>
    </xf>
    <xf numFmtId="168" fontId="2" fillId="12" borderId="23" xfId="0" applyNumberFormat="1" applyFont="1" applyFill="1" applyBorder="1" applyAlignment="1">
      <alignment horizontal="center" vertical="center" wrapText="1"/>
    </xf>
    <xf numFmtId="4" fontId="10" fillId="12" borderId="21" xfId="0" applyNumberFormat="1" applyFont="1" applyFill="1" applyBorder="1" applyAlignment="1">
      <alignment horizontal="center" vertical="center" wrapText="1"/>
    </xf>
    <xf numFmtId="4" fontId="2" fillId="12" borderId="19" xfId="0" applyNumberFormat="1" applyFont="1" applyFill="1" applyBorder="1" applyAlignment="1">
      <alignment horizontal="center" vertical="center" shrinkToFit="1"/>
    </xf>
    <xf numFmtId="168" fontId="2" fillId="12" borderId="19" xfId="0" applyNumberFormat="1" applyFont="1" applyFill="1" applyBorder="1" applyAlignment="1">
      <alignment horizontal="center" vertical="center" wrapText="1"/>
    </xf>
    <xf numFmtId="169" fontId="2" fillId="12" borderId="17" xfId="0" applyNumberFormat="1" applyFont="1" applyFill="1" applyBorder="1" applyAlignment="1">
      <alignment horizontal="center" vertical="center" wrapText="1" shrinkToFit="1"/>
    </xf>
    <xf numFmtId="169" fontId="5" fillId="12" borderId="19" xfId="0" applyNumberFormat="1" applyFont="1" applyFill="1" applyBorder="1" applyAlignment="1">
      <alignment horizontal="center" vertical="center" shrinkToFit="1"/>
    </xf>
    <xf numFmtId="169" fontId="5" fillId="12" borderId="17" xfId="0" applyNumberFormat="1" applyFont="1" applyFill="1" applyBorder="1" applyAlignment="1">
      <alignment horizontal="center" vertical="center" shrinkToFit="1"/>
    </xf>
    <xf numFmtId="175" fontId="2" fillId="12" borderId="10" xfId="60" applyNumberFormat="1" applyFont="1" applyFill="1" applyBorder="1" applyAlignment="1">
      <alignment horizontal="center" vertical="center" shrinkToFit="1"/>
    </xf>
    <xf numFmtId="4" fontId="5" fillId="12" borderId="19" xfId="0" applyNumberFormat="1" applyFont="1" applyFill="1" applyBorder="1" applyAlignment="1">
      <alignment horizontal="center" vertical="center" shrinkToFit="1"/>
    </xf>
    <xf numFmtId="4" fontId="5" fillId="12" borderId="17" xfId="0" applyNumberFormat="1" applyFont="1" applyFill="1" applyBorder="1" applyAlignment="1">
      <alignment horizontal="center" vertical="center" shrinkToFit="1"/>
    </xf>
    <xf numFmtId="169" fontId="7" fillId="12" borderId="10" xfId="0" applyNumberFormat="1" applyFont="1" applyFill="1" applyBorder="1" applyAlignment="1">
      <alignment horizontal="center" vertical="center" shrinkToFit="1"/>
    </xf>
    <xf numFmtId="169" fontId="7" fillId="12" borderId="17" xfId="0" applyNumberFormat="1" applyFont="1" applyFill="1" applyBorder="1" applyAlignment="1">
      <alignment horizontal="center" vertical="center" wrapText="1" shrinkToFit="1"/>
    </xf>
    <xf numFmtId="169" fontId="7" fillId="40" borderId="13" xfId="0" applyNumberFormat="1" applyFont="1" applyFill="1" applyBorder="1" applyAlignment="1">
      <alignment horizontal="center" vertical="center" shrinkToFit="1"/>
    </xf>
    <xf numFmtId="169" fontId="7" fillId="40" borderId="17" xfId="0" applyNumberFormat="1" applyFont="1" applyFill="1" applyBorder="1" applyAlignment="1">
      <alignment horizontal="center" vertical="center" wrapText="1" shrinkToFit="1"/>
    </xf>
    <xf numFmtId="175" fontId="2" fillId="40" borderId="10" xfId="60" applyNumberFormat="1" applyFont="1" applyFill="1" applyBorder="1" applyAlignment="1">
      <alignment horizontal="center" vertical="center" shrinkToFit="1"/>
    </xf>
    <xf numFmtId="4" fontId="10" fillId="40" borderId="12" xfId="0" applyNumberFormat="1" applyFont="1" applyFill="1" applyBorder="1" applyAlignment="1">
      <alignment horizontal="center" vertical="center" wrapText="1"/>
    </xf>
    <xf numFmtId="168" fontId="10" fillId="40" borderId="22" xfId="0" applyNumberFormat="1" applyFont="1" applyFill="1" applyBorder="1" applyAlignment="1">
      <alignment horizontal="center" vertical="center" wrapText="1"/>
    </xf>
    <xf numFmtId="43" fontId="2" fillId="34" borderId="19" xfId="60" applyFont="1" applyFill="1" applyBorder="1" applyAlignment="1">
      <alignment horizontal="center" vertical="center" shrinkToFit="1"/>
    </xf>
    <xf numFmtId="43" fontId="2" fillId="34" borderId="17" xfId="60" applyFont="1" applyFill="1" applyBorder="1" applyAlignment="1">
      <alignment horizontal="center" vertical="center" shrinkToFit="1"/>
    </xf>
    <xf numFmtId="43" fontId="2" fillId="34" borderId="19" xfId="60" applyFont="1" applyFill="1" applyBorder="1" applyAlignment="1">
      <alignment horizontal="center" vertical="center" wrapText="1"/>
    </xf>
    <xf numFmtId="43" fontId="10" fillId="33" borderId="21" xfId="60" applyFont="1" applyFill="1" applyBorder="1" applyAlignment="1">
      <alignment horizontal="center" vertical="center" wrapText="1"/>
    </xf>
    <xf numFmtId="170" fontId="2" fillId="36" borderId="10" xfId="60" applyNumberFormat="1" applyFont="1" applyFill="1" applyBorder="1" applyAlignment="1">
      <alignment horizontal="center" vertical="center" shrinkToFit="1"/>
    </xf>
    <xf numFmtId="170" fontId="2" fillId="35" borderId="10" xfId="60" applyNumberFormat="1" applyFont="1" applyFill="1" applyBorder="1" applyAlignment="1">
      <alignment horizontal="center" vertical="center" shrinkToFit="1"/>
    </xf>
    <xf numFmtId="170" fontId="2" fillId="37" borderId="10" xfId="60" applyNumberFormat="1" applyFont="1" applyFill="1" applyBorder="1" applyAlignment="1">
      <alignment horizontal="center" vertical="center" shrinkToFit="1"/>
    </xf>
    <xf numFmtId="0" fontId="1" fillId="40" borderId="0" xfId="0" applyFont="1" applyFill="1" applyAlignment="1">
      <alignment/>
    </xf>
    <xf numFmtId="175" fontId="2" fillId="34" borderId="19" xfId="60" applyNumberFormat="1" applyFont="1" applyFill="1" applyBorder="1" applyAlignment="1">
      <alignment horizontal="center" vertical="center" shrinkToFit="1"/>
    </xf>
    <xf numFmtId="175" fontId="2" fillId="34" borderId="17" xfId="60" applyNumberFormat="1" applyFont="1" applyFill="1" applyBorder="1" applyAlignment="1">
      <alignment horizontal="center" vertical="center" shrinkToFit="1"/>
    </xf>
    <xf numFmtId="175" fontId="2" fillId="34" borderId="19" xfId="60" applyNumberFormat="1" applyFont="1" applyFill="1" applyBorder="1" applyAlignment="1">
      <alignment horizontal="center" vertical="center" wrapText="1"/>
    </xf>
    <xf numFmtId="175" fontId="10" fillId="33" borderId="21" xfId="60" applyNumberFormat="1" applyFont="1" applyFill="1" applyBorder="1" applyAlignment="1">
      <alignment horizontal="center" vertical="center" wrapText="1"/>
    </xf>
    <xf numFmtId="4" fontId="2" fillId="34" borderId="1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498"/>
  <sheetViews>
    <sheetView tabSelected="1" view="pageBreakPreview" zoomScale="60" zoomScalePageLayoutView="0" workbookViewId="0" topLeftCell="A28">
      <selection activeCell="C5" sqref="C5"/>
    </sheetView>
  </sheetViews>
  <sheetFormatPr defaultColWidth="9.00390625" defaultRowHeight="12.75" outlineLevelRow="6"/>
  <cols>
    <col min="1" max="1" width="67.875" style="2" customWidth="1"/>
    <col min="2" max="2" width="6.1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18.75390625" style="2" customWidth="1"/>
    <col min="8" max="23" width="0" style="2" hidden="1" customWidth="1"/>
    <col min="24" max="24" width="14.875" style="49" hidden="1" customWidth="1"/>
    <col min="25" max="25" width="11.875" style="44" hidden="1" customWidth="1"/>
    <col min="26" max="26" width="13.875" style="2" customWidth="1"/>
    <col min="27" max="27" width="12.75390625" style="2" customWidth="1"/>
    <col min="28" max="16384" width="9.125" style="2" customWidth="1"/>
  </cols>
  <sheetData>
    <row r="2" spans="2:23" ht="15.75">
      <c r="B2" s="253" t="s">
        <v>421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</row>
    <row r="3" spans="2:23" ht="18.75" customHeight="1">
      <c r="B3" s="254" t="s">
        <v>252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</row>
    <row r="4" spans="2:22" ht="15.75">
      <c r="B4" s="2" t="s">
        <v>253</v>
      </c>
      <c r="C4" s="253" t="s">
        <v>422</v>
      </c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</row>
    <row r="6" spans="1:25" ht="30.75" customHeight="1">
      <c r="A6" s="252" t="s">
        <v>90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X6" s="2"/>
      <c r="Y6" s="2"/>
    </row>
    <row r="7" spans="1:25" ht="57" customHeight="1">
      <c r="A7" s="251" t="s">
        <v>399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X7" s="2"/>
      <c r="Y7" s="2"/>
    </row>
    <row r="8" spans="1:27" ht="16.5" thickBot="1">
      <c r="A8" s="47"/>
      <c r="B8" s="47"/>
      <c r="C8" s="47"/>
      <c r="D8" s="47"/>
      <c r="E8" s="47"/>
      <c r="F8" s="47"/>
      <c r="G8" s="47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Y8" s="52" t="s">
        <v>84</v>
      </c>
      <c r="AA8" s="144" t="s">
        <v>416</v>
      </c>
    </row>
    <row r="9" spans="1:28" ht="48" thickBot="1">
      <c r="A9" s="34" t="s">
        <v>0</v>
      </c>
      <c r="B9" s="34" t="s">
        <v>59</v>
      </c>
      <c r="C9" s="34" t="s">
        <v>1</v>
      </c>
      <c r="D9" s="34" t="s">
        <v>2</v>
      </c>
      <c r="E9" s="34" t="s">
        <v>3</v>
      </c>
      <c r="F9" s="35" t="s">
        <v>4</v>
      </c>
      <c r="G9" s="34" t="s">
        <v>23</v>
      </c>
      <c r="H9" s="23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 t="s">
        <v>23</v>
      </c>
      <c r="O9" s="4" t="s">
        <v>23</v>
      </c>
      <c r="P9" s="4" t="s">
        <v>23</v>
      </c>
      <c r="Q9" s="4" t="s">
        <v>23</v>
      </c>
      <c r="R9" s="4" t="s">
        <v>23</v>
      </c>
      <c r="S9" s="4" t="s">
        <v>23</v>
      </c>
      <c r="T9" s="4" t="s">
        <v>23</v>
      </c>
      <c r="U9" s="4" t="s">
        <v>23</v>
      </c>
      <c r="V9" s="4" t="s">
        <v>23</v>
      </c>
      <c r="W9" s="39" t="s">
        <v>23</v>
      </c>
      <c r="X9" s="53" t="s">
        <v>86</v>
      </c>
      <c r="Y9" s="45" t="s">
        <v>85</v>
      </c>
      <c r="Z9" s="145" t="s">
        <v>417</v>
      </c>
      <c r="AA9" s="146" t="s">
        <v>418</v>
      </c>
      <c r="AB9" s="245"/>
    </row>
    <row r="10" spans="1:28" ht="29.25" thickBot="1">
      <c r="A10" s="93" t="s">
        <v>60</v>
      </c>
      <c r="B10" s="94">
        <v>951</v>
      </c>
      <c r="C10" s="94" t="s">
        <v>61</v>
      </c>
      <c r="D10" s="94" t="s">
        <v>262</v>
      </c>
      <c r="E10" s="94" t="s">
        <v>5</v>
      </c>
      <c r="F10" s="95"/>
      <c r="G10" s="127">
        <f>G11+G174+G180+G187+G226+G265+G287+G319+G340+G351+G364+G370</f>
        <v>153974.704</v>
      </c>
      <c r="H10" s="28" t="e">
        <f aca="true" t="shared" si="0" ref="H10:X10">H11+H162+H181+H187+H222+H273+H297+H328+H341+H355+H366+H371</f>
        <v>#REF!</v>
      </c>
      <c r="I10" s="28" t="e">
        <f t="shared" si="0"/>
        <v>#REF!</v>
      </c>
      <c r="J10" s="28" t="e">
        <f t="shared" si="0"/>
        <v>#REF!</v>
      </c>
      <c r="K10" s="28" t="e">
        <f t="shared" si="0"/>
        <v>#REF!</v>
      </c>
      <c r="L10" s="28" t="e">
        <f t="shared" si="0"/>
        <v>#REF!</v>
      </c>
      <c r="M10" s="28" t="e">
        <f t="shared" si="0"/>
        <v>#REF!</v>
      </c>
      <c r="N10" s="28" t="e">
        <f t="shared" si="0"/>
        <v>#REF!</v>
      </c>
      <c r="O10" s="28" t="e">
        <f t="shared" si="0"/>
        <v>#REF!</v>
      </c>
      <c r="P10" s="28" t="e">
        <f t="shared" si="0"/>
        <v>#REF!</v>
      </c>
      <c r="Q10" s="28" t="e">
        <f t="shared" si="0"/>
        <v>#REF!</v>
      </c>
      <c r="R10" s="28" t="e">
        <f t="shared" si="0"/>
        <v>#REF!</v>
      </c>
      <c r="S10" s="28" t="e">
        <f t="shared" si="0"/>
        <v>#REF!</v>
      </c>
      <c r="T10" s="28" t="e">
        <f t="shared" si="0"/>
        <v>#REF!</v>
      </c>
      <c r="U10" s="28" t="e">
        <f t="shared" si="0"/>
        <v>#REF!</v>
      </c>
      <c r="V10" s="28" t="e">
        <f t="shared" si="0"/>
        <v>#REF!</v>
      </c>
      <c r="W10" s="28" t="e">
        <f t="shared" si="0"/>
        <v>#REF!</v>
      </c>
      <c r="X10" s="55" t="e">
        <f t="shared" si="0"/>
        <v>#REF!</v>
      </c>
      <c r="Y10" s="54" t="e">
        <f aca="true" t="shared" si="1" ref="Y10:Y20">X10/G10*100</f>
        <v>#REF!</v>
      </c>
      <c r="Z10" s="127">
        <f>Z11+Z174+Z180+Z187+Z226+Z265+Z287+Z319+Z340+Z351+Z364+Z370</f>
        <v>34806.453</v>
      </c>
      <c r="AA10" s="147">
        <f>Z10/G10*100</f>
        <v>22.60530599883472</v>
      </c>
      <c r="AB10" s="245"/>
    </row>
    <row r="11" spans="1:28" ht="18.75" customHeight="1" outlineLevel="2" thickBot="1">
      <c r="A11" s="98" t="s">
        <v>54</v>
      </c>
      <c r="B11" s="18">
        <v>951</v>
      </c>
      <c r="C11" s="14" t="s">
        <v>53</v>
      </c>
      <c r="D11" s="14" t="s">
        <v>262</v>
      </c>
      <c r="E11" s="14" t="s">
        <v>5</v>
      </c>
      <c r="F11" s="14"/>
      <c r="G11" s="128">
        <f>G12+G20+G44+G64+G80+G85+G58+G74</f>
        <v>74263.601</v>
      </c>
      <c r="H11" s="29" t="e">
        <f>H12+H23+H46+#REF!+H65+#REF!+H80+H84</f>
        <v>#REF!</v>
      </c>
      <c r="I11" s="29" t="e">
        <f>I12+I23+I46+#REF!+I65+#REF!+I80+I84</f>
        <v>#REF!</v>
      </c>
      <c r="J11" s="29" t="e">
        <f>J12+J23+J46+#REF!+J65+#REF!+J80+J84</f>
        <v>#REF!</v>
      </c>
      <c r="K11" s="29" t="e">
        <f>K12+K23+K46+#REF!+K65+#REF!+K80+K84</f>
        <v>#REF!</v>
      </c>
      <c r="L11" s="29" t="e">
        <f>L12+L23+L46+#REF!+L65+#REF!+L80+L84</f>
        <v>#REF!</v>
      </c>
      <c r="M11" s="29" t="e">
        <f>M12+M23+M46+#REF!+M65+#REF!+M80+M84</f>
        <v>#REF!</v>
      </c>
      <c r="N11" s="29" t="e">
        <f>N12+N23+N46+#REF!+N65+#REF!+N80+N84</f>
        <v>#REF!</v>
      </c>
      <c r="O11" s="29" t="e">
        <f>O12+O23+O46+#REF!+O65+#REF!+O80+O84</f>
        <v>#REF!</v>
      </c>
      <c r="P11" s="29" t="e">
        <f>P12+P23+P46+#REF!+P65+#REF!+P80+P84</f>
        <v>#REF!</v>
      </c>
      <c r="Q11" s="29" t="e">
        <f>Q12+Q23+Q46+#REF!+Q65+#REF!+Q80+Q84</f>
        <v>#REF!</v>
      </c>
      <c r="R11" s="29" t="e">
        <f>R12+R23+R46+#REF!+R65+#REF!+R80+R84</f>
        <v>#REF!</v>
      </c>
      <c r="S11" s="29" t="e">
        <f>S12+S23+S46+#REF!+S65+#REF!+S80+S84</f>
        <v>#REF!</v>
      </c>
      <c r="T11" s="29" t="e">
        <f>T12+T23+T46+#REF!+T65+#REF!+T80+T84</f>
        <v>#REF!</v>
      </c>
      <c r="U11" s="29" t="e">
        <f>U12+U23+U46+#REF!+U65+#REF!+U80+U84</f>
        <v>#REF!</v>
      </c>
      <c r="V11" s="29" t="e">
        <f>V12+V23+V46+#REF!+V65+#REF!+V80+V84</f>
        <v>#REF!</v>
      </c>
      <c r="W11" s="29" t="e">
        <f>W12+W23+W46+#REF!+W65+#REF!+W80+W84</f>
        <v>#REF!</v>
      </c>
      <c r="X11" s="56" t="e">
        <f>X12+X23+X46+#REF!+X65+#REF!+X80+X84</f>
        <v>#REF!</v>
      </c>
      <c r="Y11" s="54" t="e">
        <f t="shared" si="1"/>
        <v>#REF!</v>
      </c>
      <c r="Z11" s="128">
        <f>Z12+Z20+Z44+Z64+Z80+Z85+Z58+Z74</f>
        <v>17905.262000000002</v>
      </c>
      <c r="AA11" s="147">
        <f aca="true" t="shared" si="2" ref="AA11:AA71">Z11/G11*100</f>
        <v>24.110414468051452</v>
      </c>
      <c r="AB11" s="245"/>
    </row>
    <row r="12" spans="1:28" ht="32.25" customHeight="1" outlineLevel="3" thickBot="1">
      <c r="A12" s="99" t="s">
        <v>24</v>
      </c>
      <c r="B12" s="116">
        <v>951</v>
      </c>
      <c r="C12" s="100" t="s">
        <v>6</v>
      </c>
      <c r="D12" s="100" t="s">
        <v>262</v>
      </c>
      <c r="E12" s="100" t="s">
        <v>5</v>
      </c>
      <c r="F12" s="100"/>
      <c r="G12" s="202">
        <f>G13</f>
        <v>1850.2</v>
      </c>
      <c r="H12" s="176">
        <f aca="true" t="shared" si="3" ref="H12:X12">H13</f>
        <v>1204.8</v>
      </c>
      <c r="I12" s="176">
        <f t="shared" si="3"/>
        <v>1204.8</v>
      </c>
      <c r="J12" s="176">
        <f t="shared" si="3"/>
        <v>1204.8</v>
      </c>
      <c r="K12" s="176">
        <f t="shared" si="3"/>
        <v>1204.8</v>
      </c>
      <c r="L12" s="176">
        <f t="shared" si="3"/>
        <v>1204.8</v>
      </c>
      <c r="M12" s="176">
        <f t="shared" si="3"/>
        <v>1204.8</v>
      </c>
      <c r="N12" s="176">
        <f t="shared" si="3"/>
        <v>1204.8</v>
      </c>
      <c r="O12" s="176">
        <f t="shared" si="3"/>
        <v>1204.8</v>
      </c>
      <c r="P12" s="176">
        <f t="shared" si="3"/>
        <v>1204.8</v>
      </c>
      <c r="Q12" s="176">
        <f t="shared" si="3"/>
        <v>1204.8</v>
      </c>
      <c r="R12" s="176">
        <f t="shared" si="3"/>
        <v>1204.8</v>
      </c>
      <c r="S12" s="176">
        <f t="shared" si="3"/>
        <v>1204.8</v>
      </c>
      <c r="T12" s="176">
        <f t="shared" si="3"/>
        <v>1204.8</v>
      </c>
      <c r="U12" s="176">
        <f t="shared" si="3"/>
        <v>1204.8</v>
      </c>
      <c r="V12" s="176">
        <f t="shared" si="3"/>
        <v>1204.8</v>
      </c>
      <c r="W12" s="176">
        <f t="shared" si="3"/>
        <v>1204.8</v>
      </c>
      <c r="X12" s="185">
        <f t="shared" si="3"/>
        <v>1147.63638</v>
      </c>
      <c r="Y12" s="171">
        <f t="shared" si="1"/>
        <v>62.02769322235433</v>
      </c>
      <c r="Z12" s="202">
        <f>Z13</f>
        <v>665.676</v>
      </c>
      <c r="AA12" s="147">
        <f t="shared" si="2"/>
        <v>35.978596908442334</v>
      </c>
      <c r="AB12" s="245"/>
    </row>
    <row r="13" spans="1:28" ht="34.5" customHeight="1" outlineLevel="3" thickBot="1">
      <c r="A13" s="101" t="s">
        <v>135</v>
      </c>
      <c r="B13" s="19">
        <v>951</v>
      </c>
      <c r="C13" s="9" t="s">
        <v>6</v>
      </c>
      <c r="D13" s="9" t="s">
        <v>263</v>
      </c>
      <c r="E13" s="9" t="s">
        <v>5</v>
      </c>
      <c r="F13" s="11"/>
      <c r="G13" s="129">
        <f>G14</f>
        <v>1850.2</v>
      </c>
      <c r="H13" s="178">
        <f aca="true" t="shared" si="4" ref="H13:X13">H18</f>
        <v>1204.8</v>
      </c>
      <c r="I13" s="178">
        <f t="shared" si="4"/>
        <v>1204.8</v>
      </c>
      <c r="J13" s="178">
        <f t="shared" si="4"/>
        <v>1204.8</v>
      </c>
      <c r="K13" s="178">
        <f t="shared" si="4"/>
        <v>1204.8</v>
      </c>
      <c r="L13" s="178">
        <f t="shared" si="4"/>
        <v>1204.8</v>
      </c>
      <c r="M13" s="178">
        <f t="shared" si="4"/>
        <v>1204.8</v>
      </c>
      <c r="N13" s="178">
        <f t="shared" si="4"/>
        <v>1204.8</v>
      </c>
      <c r="O13" s="178">
        <f t="shared" si="4"/>
        <v>1204.8</v>
      </c>
      <c r="P13" s="178">
        <f t="shared" si="4"/>
        <v>1204.8</v>
      </c>
      <c r="Q13" s="178">
        <f t="shared" si="4"/>
        <v>1204.8</v>
      </c>
      <c r="R13" s="178">
        <f t="shared" si="4"/>
        <v>1204.8</v>
      </c>
      <c r="S13" s="178">
        <f t="shared" si="4"/>
        <v>1204.8</v>
      </c>
      <c r="T13" s="178">
        <f t="shared" si="4"/>
        <v>1204.8</v>
      </c>
      <c r="U13" s="178">
        <f t="shared" si="4"/>
        <v>1204.8</v>
      </c>
      <c r="V13" s="178">
        <f t="shared" si="4"/>
        <v>1204.8</v>
      </c>
      <c r="W13" s="178">
        <f t="shared" si="4"/>
        <v>1204.8</v>
      </c>
      <c r="X13" s="200">
        <f t="shared" si="4"/>
        <v>1147.63638</v>
      </c>
      <c r="Y13" s="171">
        <f t="shared" si="1"/>
        <v>62.02769322235433</v>
      </c>
      <c r="Z13" s="129">
        <f>Z14</f>
        <v>665.676</v>
      </c>
      <c r="AA13" s="147">
        <f t="shared" si="2"/>
        <v>35.978596908442334</v>
      </c>
      <c r="AB13" s="245"/>
    </row>
    <row r="14" spans="1:28" ht="36" customHeight="1" outlineLevel="3" thickBot="1">
      <c r="A14" s="101" t="s">
        <v>136</v>
      </c>
      <c r="B14" s="19">
        <v>951</v>
      </c>
      <c r="C14" s="9" t="s">
        <v>6</v>
      </c>
      <c r="D14" s="9" t="s">
        <v>264</v>
      </c>
      <c r="E14" s="9" t="s">
        <v>5</v>
      </c>
      <c r="F14" s="11"/>
      <c r="G14" s="129">
        <f>G15</f>
        <v>1850.2</v>
      </c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200"/>
      <c r="Y14" s="171"/>
      <c r="Z14" s="129">
        <f>Z15</f>
        <v>665.676</v>
      </c>
      <c r="AA14" s="147">
        <f t="shared" si="2"/>
        <v>35.978596908442334</v>
      </c>
      <c r="AB14" s="245"/>
    </row>
    <row r="15" spans="1:28" ht="20.25" customHeight="1" outlineLevel="3" thickBot="1">
      <c r="A15" s="86" t="s">
        <v>137</v>
      </c>
      <c r="B15" s="82">
        <v>951</v>
      </c>
      <c r="C15" s="83" t="s">
        <v>6</v>
      </c>
      <c r="D15" s="83" t="s">
        <v>265</v>
      </c>
      <c r="E15" s="83" t="s">
        <v>5</v>
      </c>
      <c r="F15" s="83"/>
      <c r="G15" s="131">
        <f>G16</f>
        <v>1850.2</v>
      </c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200"/>
      <c r="Y15" s="171"/>
      <c r="Z15" s="131">
        <f>Z16</f>
        <v>665.676</v>
      </c>
      <c r="AA15" s="147">
        <f t="shared" si="2"/>
        <v>35.978596908442334</v>
      </c>
      <c r="AB15" s="245"/>
    </row>
    <row r="16" spans="1:28" ht="31.5" customHeight="1" outlineLevel="3" thickBot="1">
      <c r="A16" s="5" t="s">
        <v>94</v>
      </c>
      <c r="B16" s="21">
        <v>951</v>
      </c>
      <c r="C16" s="6" t="s">
        <v>6</v>
      </c>
      <c r="D16" s="6" t="s">
        <v>265</v>
      </c>
      <c r="E16" s="6" t="s">
        <v>91</v>
      </c>
      <c r="F16" s="6"/>
      <c r="G16" s="133">
        <f>G17+G18+G19</f>
        <v>1850.2</v>
      </c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200"/>
      <c r="Y16" s="171"/>
      <c r="Z16" s="133">
        <f>Z17+Z18+Z19</f>
        <v>665.676</v>
      </c>
      <c r="AA16" s="147">
        <f t="shared" si="2"/>
        <v>35.978596908442334</v>
      </c>
      <c r="AB16" s="245"/>
    </row>
    <row r="17" spans="1:28" ht="20.25" customHeight="1" outlineLevel="3" thickBot="1">
      <c r="A17" s="80" t="s">
        <v>259</v>
      </c>
      <c r="B17" s="84">
        <v>951</v>
      </c>
      <c r="C17" s="85" t="s">
        <v>6</v>
      </c>
      <c r="D17" s="85" t="s">
        <v>265</v>
      </c>
      <c r="E17" s="85" t="s">
        <v>92</v>
      </c>
      <c r="F17" s="85"/>
      <c r="G17" s="130">
        <v>1449.2</v>
      </c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200"/>
      <c r="Y17" s="171"/>
      <c r="Z17" s="130">
        <v>561.267</v>
      </c>
      <c r="AA17" s="147">
        <f t="shared" si="2"/>
        <v>38.729436930720404</v>
      </c>
      <c r="AB17" s="245"/>
    </row>
    <row r="18" spans="1:28" ht="30.75" customHeight="1" outlineLevel="4" thickBot="1">
      <c r="A18" s="80" t="s">
        <v>261</v>
      </c>
      <c r="B18" s="84">
        <v>951</v>
      </c>
      <c r="C18" s="85" t="s">
        <v>6</v>
      </c>
      <c r="D18" s="85" t="s">
        <v>265</v>
      </c>
      <c r="E18" s="85" t="s">
        <v>93</v>
      </c>
      <c r="F18" s="85"/>
      <c r="G18" s="130">
        <v>1</v>
      </c>
      <c r="H18" s="180">
        <f aca="true" t="shared" si="5" ref="H18:X18">H20</f>
        <v>1204.8</v>
      </c>
      <c r="I18" s="180">
        <f t="shared" si="5"/>
        <v>1204.8</v>
      </c>
      <c r="J18" s="180">
        <f t="shared" si="5"/>
        <v>1204.8</v>
      </c>
      <c r="K18" s="180">
        <f t="shared" si="5"/>
        <v>1204.8</v>
      </c>
      <c r="L18" s="180">
        <f t="shared" si="5"/>
        <v>1204.8</v>
      </c>
      <c r="M18" s="180">
        <f t="shared" si="5"/>
        <v>1204.8</v>
      </c>
      <c r="N18" s="180">
        <f t="shared" si="5"/>
        <v>1204.8</v>
      </c>
      <c r="O18" s="180">
        <f t="shared" si="5"/>
        <v>1204.8</v>
      </c>
      <c r="P18" s="180">
        <f t="shared" si="5"/>
        <v>1204.8</v>
      </c>
      <c r="Q18" s="180">
        <f t="shared" si="5"/>
        <v>1204.8</v>
      </c>
      <c r="R18" s="180">
        <f t="shared" si="5"/>
        <v>1204.8</v>
      </c>
      <c r="S18" s="180">
        <f t="shared" si="5"/>
        <v>1204.8</v>
      </c>
      <c r="T18" s="180">
        <f t="shared" si="5"/>
        <v>1204.8</v>
      </c>
      <c r="U18" s="180">
        <f t="shared" si="5"/>
        <v>1204.8</v>
      </c>
      <c r="V18" s="180">
        <f t="shared" si="5"/>
        <v>1204.8</v>
      </c>
      <c r="W18" s="180">
        <f t="shared" si="5"/>
        <v>1204.8</v>
      </c>
      <c r="X18" s="180">
        <f t="shared" si="5"/>
        <v>1147.63638</v>
      </c>
      <c r="Y18" s="171">
        <f t="shared" si="1"/>
        <v>114763.63799999999</v>
      </c>
      <c r="Z18" s="130">
        <v>0</v>
      </c>
      <c r="AA18" s="147">
        <f t="shared" si="2"/>
        <v>0</v>
      </c>
      <c r="AB18" s="245"/>
    </row>
    <row r="19" spans="1:28" ht="48" outlineLevel="4" thickBot="1">
      <c r="A19" s="80" t="s">
        <v>254</v>
      </c>
      <c r="B19" s="84">
        <v>951</v>
      </c>
      <c r="C19" s="85" t="s">
        <v>6</v>
      </c>
      <c r="D19" s="85" t="s">
        <v>265</v>
      </c>
      <c r="E19" s="85" t="s">
        <v>255</v>
      </c>
      <c r="F19" s="85"/>
      <c r="G19" s="130">
        <v>400</v>
      </c>
      <c r="H19" s="182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2"/>
      <c r="Y19" s="171"/>
      <c r="Z19" s="130">
        <v>104.409</v>
      </c>
      <c r="AA19" s="147">
        <f t="shared" si="2"/>
        <v>26.102249999999998</v>
      </c>
      <c r="AB19" s="245"/>
    </row>
    <row r="20" spans="1:28" ht="47.25" customHeight="1" outlineLevel="5" thickBot="1">
      <c r="A20" s="8" t="s">
        <v>25</v>
      </c>
      <c r="B20" s="19">
        <v>951</v>
      </c>
      <c r="C20" s="9" t="s">
        <v>17</v>
      </c>
      <c r="D20" s="9" t="s">
        <v>262</v>
      </c>
      <c r="E20" s="9" t="s">
        <v>5</v>
      </c>
      <c r="F20" s="9"/>
      <c r="G20" s="157">
        <f>G21</f>
        <v>3447.4</v>
      </c>
      <c r="H20" s="26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  <c r="W20" s="42">
        <v>1204.8</v>
      </c>
      <c r="X20" s="58">
        <v>1147.63638</v>
      </c>
      <c r="Y20" s="54">
        <f t="shared" si="1"/>
        <v>33.289910657306955</v>
      </c>
      <c r="Z20" s="157">
        <f>Z21</f>
        <v>799.73</v>
      </c>
      <c r="AA20" s="147">
        <f t="shared" si="2"/>
        <v>23.198062307826188</v>
      </c>
      <c r="AB20" s="245"/>
    </row>
    <row r="21" spans="1:28" ht="32.25" outlineLevel="5" thickBot="1">
      <c r="A21" s="101" t="s">
        <v>135</v>
      </c>
      <c r="B21" s="19">
        <v>951</v>
      </c>
      <c r="C21" s="9" t="s">
        <v>17</v>
      </c>
      <c r="D21" s="9" t="s">
        <v>263</v>
      </c>
      <c r="E21" s="9" t="s">
        <v>5</v>
      </c>
      <c r="F21" s="11"/>
      <c r="G21" s="157">
        <f>G22</f>
        <v>3447.4</v>
      </c>
      <c r="H21" s="50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67"/>
      <c r="Y21" s="54"/>
      <c r="Z21" s="157">
        <f>Z22</f>
        <v>799.73</v>
      </c>
      <c r="AA21" s="147">
        <f t="shared" si="2"/>
        <v>23.198062307826188</v>
      </c>
      <c r="AB21" s="245"/>
    </row>
    <row r="22" spans="1:28" ht="32.25" outlineLevel="5" thickBot="1">
      <c r="A22" s="101" t="s">
        <v>136</v>
      </c>
      <c r="B22" s="19">
        <v>951</v>
      </c>
      <c r="C22" s="9" t="s">
        <v>17</v>
      </c>
      <c r="D22" s="9" t="s">
        <v>264</v>
      </c>
      <c r="E22" s="9" t="s">
        <v>5</v>
      </c>
      <c r="F22" s="11"/>
      <c r="G22" s="157">
        <f>G23+G36+G42</f>
        <v>3447.4</v>
      </c>
      <c r="H22" s="50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67"/>
      <c r="Y22" s="54"/>
      <c r="Z22" s="157">
        <f>Z23+Z36+Z42</f>
        <v>799.73</v>
      </c>
      <c r="AA22" s="147">
        <f t="shared" si="2"/>
        <v>23.198062307826188</v>
      </c>
      <c r="AB22" s="245"/>
    </row>
    <row r="23" spans="1:28" ht="49.5" customHeight="1" outlineLevel="6" thickBot="1">
      <c r="A23" s="102" t="s">
        <v>205</v>
      </c>
      <c r="B23" s="117">
        <v>951</v>
      </c>
      <c r="C23" s="83" t="s">
        <v>17</v>
      </c>
      <c r="D23" s="83" t="s">
        <v>266</v>
      </c>
      <c r="E23" s="83" t="s">
        <v>5</v>
      </c>
      <c r="F23" s="83"/>
      <c r="G23" s="158">
        <f>G24+G28+G33+G30</f>
        <v>1861</v>
      </c>
      <c r="H23" s="31" t="e">
        <f aca="true" t="shared" si="6" ref="H23:X23">H24</f>
        <v>#REF!</v>
      </c>
      <c r="I23" s="31" t="e">
        <f t="shared" si="6"/>
        <v>#REF!</v>
      </c>
      <c r="J23" s="31" t="e">
        <f t="shared" si="6"/>
        <v>#REF!</v>
      </c>
      <c r="K23" s="31" t="e">
        <f t="shared" si="6"/>
        <v>#REF!</v>
      </c>
      <c r="L23" s="31" t="e">
        <f t="shared" si="6"/>
        <v>#REF!</v>
      </c>
      <c r="M23" s="31" t="e">
        <f t="shared" si="6"/>
        <v>#REF!</v>
      </c>
      <c r="N23" s="31" t="e">
        <f t="shared" si="6"/>
        <v>#REF!</v>
      </c>
      <c r="O23" s="31" t="e">
        <f t="shared" si="6"/>
        <v>#REF!</v>
      </c>
      <c r="P23" s="31" t="e">
        <f t="shared" si="6"/>
        <v>#REF!</v>
      </c>
      <c r="Q23" s="31" t="e">
        <f t="shared" si="6"/>
        <v>#REF!</v>
      </c>
      <c r="R23" s="31" t="e">
        <f t="shared" si="6"/>
        <v>#REF!</v>
      </c>
      <c r="S23" s="31" t="e">
        <f t="shared" si="6"/>
        <v>#REF!</v>
      </c>
      <c r="T23" s="31" t="e">
        <f t="shared" si="6"/>
        <v>#REF!</v>
      </c>
      <c r="U23" s="31" t="e">
        <f t="shared" si="6"/>
        <v>#REF!</v>
      </c>
      <c r="V23" s="31" t="e">
        <f t="shared" si="6"/>
        <v>#REF!</v>
      </c>
      <c r="W23" s="31" t="e">
        <f t="shared" si="6"/>
        <v>#REF!</v>
      </c>
      <c r="X23" s="59" t="e">
        <f t="shared" si="6"/>
        <v>#REF!</v>
      </c>
      <c r="Y23" s="54" t="e">
        <f>X23/G23*100</f>
        <v>#REF!</v>
      </c>
      <c r="Z23" s="158">
        <f>Z24+Z28+Z33+Z30</f>
        <v>447.09000000000003</v>
      </c>
      <c r="AA23" s="147">
        <f t="shared" si="2"/>
        <v>24.024180548092424</v>
      </c>
      <c r="AB23" s="245"/>
    </row>
    <row r="24" spans="1:28" ht="33" customHeight="1" outlineLevel="6" thickBot="1">
      <c r="A24" s="5" t="s">
        <v>94</v>
      </c>
      <c r="B24" s="21">
        <v>951</v>
      </c>
      <c r="C24" s="6" t="s">
        <v>17</v>
      </c>
      <c r="D24" s="6" t="s">
        <v>266</v>
      </c>
      <c r="E24" s="6" t="s">
        <v>91</v>
      </c>
      <c r="F24" s="6"/>
      <c r="G24" s="159">
        <f>G25+G26+G27</f>
        <v>1756</v>
      </c>
      <c r="H24" s="32" t="e">
        <f>H25+H38+#REF!</f>
        <v>#REF!</v>
      </c>
      <c r="I24" s="32" t="e">
        <f>I25+I38+#REF!</f>
        <v>#REF!</v>
      </c>
      <c r="J24" s="32" t="e">
        <f>J25+J38+#REF!</f>
        <v>#REF!</v>
      </c>
      <c r="K24" s="32" t="e">
        <f>K25+K38+#REF!</f>
        <v>#REF!</v>
      </c>
      <c r="L24" s="32" t="e">
        <f>L25+L38+#REF!</f>
        <v>#REF!</v>
      </c>
      <c r="M24" s="32" t="e">
        <f>M25+M38+#REF!</f>
        <v>#REF!</v>
      </c>
      <c r="N24" s="32" t="e">
        <f>N25+N38+#REF!</f>
        <v>#REF!</v>
      </c>
      <c r="O24" s="32" t="e">
        <f>O25+O38+#REF!</f>
        <v>#REF!</v>
      </c>
      <c r="P24" s="32" t="e">
        <f>P25+P38+#REF!</f>
        <v>#REF!</v>
      </c>
      <c r="Q24" s="32" t="e">
        <f>Q25+Q38+#REF!</f>
        <v>#REF!</v>
      </c>
      <c r="R24" s="32" t="e">
        <f>R25+R38+#REF!</f>
        <v>#REF!</v>
      </c>
      <c r="S24" s="32" t="e">
        <f>S25+S38+#REF!</f>
        <v>#REF!</v>
      </c>
      <c r="T24" s="32" t="e">
        <f>T25+T38+#REF!</f>
        <v>#REF!</v>
      </c>
      <c r="U24" s="32" t="e">
        <f>U25+U38+#REF!</f>
        <v>#REF!</v>
      </c>
      <c r="V24" s="32" t="e">
        <f>V25+V38+#REF!</f>
        <v>#REF!</v>
      </c>
      <c r="W24" s="32" t="e">
        <f>W25+W38+#REF!</f>
        <v>#REF!</v>
      </c>
      <c r="X24" s="60" t="e">
        <f>X25+X38+#REF!</f>
        <v>#REF!</v>
      </c>
      <c r="Y24" s="54" t="e">
        <f>X24/G24*100</f>
        <v>#REF!</v>
      </c>
      <c r="Z24" s="159">
        <f>Z25+Z26+Z27</f>
        <v>447.09000000000003</v>
      </c>
      <c r="AA24" s="147">
        <f t="shared" si="2"/>
        <v>25.46070615034169</v>
      </c>
      <c r="AB24" s="245"/>
    </row>
    <row r="25" spans="1:28" ht="18.75" customHeight="1" outlineLevel="6" thickBot="1">
      <c r="A25" s="80" t="s">
        <v>259</v>
      </c>
      <c r="B25" s="84">
        <v>951</v>
      </c>
      <c r="C25" s="85" t="s">
        <v>17</v>
      </c>
      <c r="D25" s="85" t="s">
        <v>266</v>
      </c>
      <c r="E25" s="85" t="s">
        <v>92</v>
      </c>
      <c r="F25" s="85"/>
      <c r="G25" s="160">
        <v>1301</v>
      </c>
      <c r="H25" s="33">
        <f aca="true" t="shared" si="7" ref="H25:X25">H26</f>
        <v>2414.5</v>
      </c>
      <c r="I25" s="33">
        <f t="shared" si="7"/>
        <v>2414.5</v>
      </c>
      <c r="J25" s="33">
        <f t="shared" si="7"/>
        <v>2414.5</v>
      </c>
      <c r="K25" s="33">
        <f t="shared" si="7"/>
        <v>2414.5</v>
      </c>
      <c r="L25" s="33">
        <f t="shared" si="7"/>
        <v>2414.5</v>
      </c>
      <c r="M25" s="33">
        <f t="shared" si="7"/>
        <v>2414.5</v>
      </c>
      <c r="N25" s="33">
        <f t="shared" si="7"/>
        <v>2414.5</v>
      </c>
      <c r="O25" s="33">
        <f t="shared" si="7"/>
        <v>2414.5</v>
      </c>
      <c r="P25" s="33">
        <f t="shared" si="7"/>
        <v>2414.5</v>
      </c>
      <c r="Q25" s="33">
        <f t="shared" si="7"/>
        <v>2414.5</v>
      </c>
      <c r="R25" s="33">
        <f t="shared" si="7"/>
        <v>2414.5</v>
      </c>
      <c r="S25" s="33">
        <f t="shared" si="7"/>
        <v>2414.5</v>
      </c>
      <c r="T25" s="33">
        <f t="shared" si="7"/>
        <v>2414.5</v>
      </c>
      <c r="U25" s="33">
        <f t="shared" si="7"/>
        <v>2414.5</v>
      </c>
      <c r="V25" s="33">
        <f t="shared" si="7"/>
        <v>2414.5</v>
      </c>
      <c r="W25" s="33">
        <f t="shared" si="7"/>
        <v>2414.5</v>
      </c>
      <c r="X25" s="57">
        <f t="shared" si="7"/>
        <v>1860.127</v>
      </c>
      <c r="Y25" s="54">
        <f>X25/G25*100</f>
        <v>142.97671022290547</v>
      </c>
      <c r="Z25" s="160">
        <v>348.654</v>
      </c>
      <c r="AA25" s="147">
        <f t="shared" si="2"/>
        <v>26.7989239046887</v>
      </c>
      <c r="AB25" s="245"/>
    </row>
    <row r="26" spans="1:28" ht="36" customHeight="1" outlineLevel="6" thickBot="1">
      <c r="A26" s="80" t="s">
        <v>261</v>
      </c>
      <c r="B26" s="84">
        <v>951</v>
      </c>
      <c r="C26" s="85" t="s">
        <v>17</v>
      </c>
      <c r="D26" s="85" t="s">
        <v>266</v>
      </c>
      <c r="E26" s="85" t="s">
        <v>93</v>
      </c>
      <c r="F26" s="85"/>
      <c r="G26" s="160">
        <v>5</v>
      </c>
      <c r="H26" s="26">
        <v>2414.5</v>
      </c>
      <c r="I26" s="7">
        <v>2414.5</v>
      </c>
      <c r="J26" s="7">
        <v>2414.5</v>
      </c>
      <c r="K26" s="7">
        <v>2414.5</v>
      </c>
      <c r="L26" s="7">
        <v>2414.5</v>
      </c>
      <c r="M26" s="7">
        <v>2414.5</v>
      </c>
      <c r="N26" s="7">
        <v>2414.5</v>
      </c>
      <c r="O26" s="7">
        <v>2414.5</v>
      </c>
      <c r="P26" s="7">
        <v>2414.5</v>
      </c>
      <c r="Q26" s="7">
        <v>2414.5</v>
      </c>
      <c r="R26" s="7">
        <v>2414.5</v>
      </c>
      <c r="S26" s="7">
        <v>2414.5</v>
      </c>
      <c r="T26" s="7">
        <v>2414.5</v>
      </c>
      <c r="U26" s="7">
        <v>2414.5</v>
      </c>
      <c r="V26" s="7">
        <v>2414.5</v>
      </c>
      <c r="W26" s="42">
        <v>2414.5</v>
      </c>
      <c r="X26" s="58">
        <v>1860.127</v>
      </c>
      <c r="Y26" s="54">
        <f>X26/G26*100</f>
        <v>37202.54</v>
      </c>
      <c r="Z26" s="160">
        <v>0</v>
      </c>
      <c r="AA26" s="147">
        <f t="shared" si="2"/>
        <v>0</v>
      </c>
      <c r="AB26" s="245"/>
    </row>
    <row r="27" spans="1:28" ht="48" outlineLevel="6" thickBot="1">
      <c r="A27" s="80" t="s">
        <v>254</v>
      </c>
      <c r="B27" s="84">
        <v>951</v>
      </c>
      <c r="C27" s="85" t="s">
        <v>17</v>
      </c>
      <c r="D27" s="85" t="s">
        <v>266</v>
      </c>
      <c r="E27" s="85" t="s">
        <v>255</v>
      </c>
      <c r="F27" s="85"/>
      <c r="G27" s="160">
        <v>450</v>
      </c>
      <c r="H27" s="50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67"/>
      <c r="Y27" s="54"/>
      <c r="Z27" s="160">
        <v>98.436</v>
      </c>
      <c r="AA27" s="147">
        <v>0</v>
      </c>
      <c r="AB27" s="245"/>
    </row>
    <row r="28" spans="1:28" ht="32.25" outlineLevel="6" thickBot="1">
      <c r="A28" s="5" t="s">
        <v>100</v>
      </c>
      <c r="B28" s="21">
        <v>951</v>
      </c>
      <c r="C28" s="6" t="s">
        <v>17</v>
      </c>
      <c r="D28" s="6" t="s">
        <v>266</v>
      </c>
      <c r="E28" s="6" t="s">
        <v>95</v>
      </c>
      <c r="F28" s="6"/>
      <c r="G28" s="138">
        <f>G29</f>
        <v>0</v>
      </c>
      <c r="H28" s="50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67"/>
      <c r="Y28" s="54"/>
      <c r="Z28" s="138">
        <f>Z29</f>
        <v>0</v>
      </c>
      <c r="AA28" s="147">
        <v>0</v>
      </c>
      <c r="AB28" s="245"/>
    </row>
    <row r="29" spans="1:28" ht="32.25" outlineLevel="6" thickBot="1">
      <c r="A29" s="80" t="s">
        <v>101</v>
      </c>
      <c r="B29" s="84">
        <v>951</v>
      </c>
      <c r="C29" s="85" t="s">
        <v>17</v>
      </c>
      <c r="D29" s="85" t="s">
        <v>266</v>
      </c>
      <c r="E29" s="85" t="s">
        <v>96</v>
      </c>
      <c r="F29" s="85"/>
      <c r="G29" s="139">
        <v>0</v>
      </c>
      <c r="H29" s="50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67"/>
      <c r="Y29" s="54"/>
      <c r="Z29" s="139">
        <v>0</v>
      </c>
      <c r="AA29" s="147">
        <v>0</v>
      </c>
      <c r="AB29" s="245"/>
    </row>
    <row r="30" spans="1:28" ht="16.5" outlineLevel="6" thickBot="1">
      <c r="A30" s="5" t="s">
        <v>359</v>
      </c>
      <c r="B30" s="21">
        <v>951</v>
      </c>
      <c r="C30" s="6" t="s">
        <v>17</v>
      </c>
      <c r="D30" s="6" t="s">
        <v>266</v>
      </c>
      <c r="E30" s="6" t="s">
        <v>360</v>
      </c>
      <c r="F30" s="6"/>
      <c r="G30" s="138">
        <f>G31+G32</f>
        <v>100</v>
      </c>
      <c r="H30" s="50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67"/>
      <c r="Y30" s="54"/>
      <c r="Z30" s="138">
        <f>Z31+Z32</f>
        <v>0</v>
      </c>
      <c r="AA30" s="147">
        <f t="shared" si="2"/>
        <v>0</v>
      </c>
      <c r="AB30" s="245"/>
    </row>
    <row r="31" spans="1:28" ht="16.5" outlineLevel="6" thickBot="1">
      <c r="A31" s="80" t="s">
        <v>361</v>
      </c>
      <c r="B31" s="84">
        <v>951</v>
      </c>
      <c r="C31" s="85" t="s">
        <v>17</v>
      </c>
      <c r="D31" s="85" t="s">
        <v>266</v>
      </c>
      <c r="E31" s="85" t="s">
        <v>362</v>
      </c>
      <c r="F31" s="85"/>
      <c r="G31" s="139">
        <v>100</v>
      </c>
      <c r="H31" s="50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67"/>
      <c r="Y31" s="54"/>
      <c r="Z31" s="139">
        <v>0</v>
      </c>
      <c r="AA31" s="147">
        <f t="shared" si="2"/>
        <v>0</v>
      </c>
      <c r="AB31" s="245"/>
    </row>
    <row r="32" spans="1:28" ht="16.5" outlineLevel="6" thickBot="1">
      <c r="A32" s="80" t="s">
        <v>222</v>
      </c>
      <c r="B32" s="84">
        <v>951</v>
      </c>
      <c r="C32" s="85" t="s">
        <v>17</v>
      </c>
      <c r="D32" s="85" t="s">
        <v>266</v>
      </c>
      <c r="E32" s="85" t="s">
        <v>221</v>
      </c>
      <c r="F32" s="85"/>
      <c r="G32" s="139">
        <v>0</v>
      </c>
      <c r="H32" s="50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67"/>
      <c r="Y32" s="54"/>
      <c r="Z32" s="139">
        <v>0</v>
      </c>
      <c r="AA32" s="147">
        <v>0</v>
      </c>
      <c r="AB32" s="245"/>
    </row>
    <row r="33" spans="1:28" ht="16.5" outlineLevel="6" thickBot="1">
      <c r="A33" s="5" t="s">
        <v>102</v>
      </c>
      <c r="B33" s="21">
        <v>951</v>
      </c>
      <c r="C33" s="6" t="s">
        <v>17</v>
      </c>
      <c r="D33" s="6" t="s">
        <v>266</v>
      </c>
      <c r="E33" s="6" t="s">
        <v>97</v>
      </c>
      <c r="F33" s="6"/>
      <c r="G33" s="138">
        <f>G34+G35</f>
        <v>5</v>
      </c>
      <c r="H33" s="50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67"/>
      <c r="Y33" s="54"/>
      <c r="Z33" s="138">
        <f>Z34+Z35</f>
        <v>0</v>
      </c>
      <c r="AA33" s="147">
        <f t="shared" si="2"/>
        <v>0</v>
      </c>
      <c r="AB33" s="245"/>
    </row>
    <row r="34" spans="1:28" ht="32.25" outlineLevel="6" thickBot="1">
      <c r="A34" s="80" t="s">
        <v>103</v>
      </c>
      <c r="B34" s="84">
        <v>951</v>
      </c>
      <c r="C34" s="85" t="s">
        <v>17</v>
      </c>
      <c r="D34" s="85" t="s">
        <v>266</v>
      </c>
      <c r="E34" s="85" t="s">
        <v>98</v>
      </c>
      <c r="F34" s="85"/>
      <c r="G34" s="139">
        <v>0</v>
      </c>
      <c r="H34" s="50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67"/>
      <c r="Y34" s="54"/>
      <c r="Z34" s="139">
        <v>0</v>
      </c>
      <c r="AA34" s="147">
        <v>0</v>
      </c>
      <c r="AB34" s="245"/>
    </row>
    <row r="35" spans="1:28" ht="16.5" outlineLevel="6" thickBot="1">
      <c r="A35" s="80" t="s">
        <v>104</v>
      </c>
      <c r="B35" s="84">
        <v>951</v>
      </c>
      <c r="C35" s="85" t="s">
        <v>17</v>
      </c>
      <c r="D35" s="85" t="s">
        <v>266</v>
      </c>
      <c r="E35" s="85" t="s">
        <v>99</v>
      </c>
      <c r="F35" s="85"/>
      <c r="G35" s="139">
        <v>5</v>
      </c>
      <c r="H35" s="50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67"/>
      <c r="Y35" s="54"/>
      <c r="Z35" s="139">
        <v>0</v>
      </c>
      <c r="AA35" s="147">
        <f t="shared" si="2"/>
        <v>0</v>
      </c>
      <c r="AB35" s="245"/>
    </row>
    <row r="36" spans="1:28" ht="18.75" customHeight="1" outlineLevel="6" thickBot="1">
      <c r="A36" s="86" t="s">
        <v>138</v>
      </c>
      <c r="B36" s="82">
        <v>951</v>
      </c>
      <c r="C36" s="83" t="s">
        <v>17</v>
      </c>
      <c r="D36" s="83" t="s">
        <v>267</v>
      </c>
      <c r="E36" s="83" t="s">
        <v>5</v>
      </c>
      <c r="F36" s="83"/>
      <c r="G36" s="158">
        <f>G37</f>
        <v>1586.4</v>
      </c>
      <c r="H36" s="246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8"/>
      <c r="Y36" s="249"/>
      <c r="Z36" s="158">
        <f>Z37</f>
        <v>352.64</v>
      </c>
      <c r="AA36" s="147">
        <f t="shared" si="2"/>
        <v>22.228946041351485</v>
      </c>
      <c r="AB36" s="245"/>
    </row>
    <row r="37" spans="1:28" ht="32.25" outlineLevel="6" thickBot="1">
      <c r="A37" s="5" t="s">
        <v>94</v>
      </c>
      <c r="B37" s="21">
        <v>951</v>
      </c>
      <c r="C37" s="6" t="s">
        <v>17</v>
      </c>
      <c r="D37" s="6" t="s">
        <v>267</v>
      </c>
      <c r="E37" s="6" t="s">
        <v>91</v>
      </c>
      <c r="F37" s="6"/>
      <c r="G37" s="159">
        <f>G38+G39+G41+G40</f>
        <v>1586.4</v>
      </c>
      <c r="H37" s="246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8"/>
      <c r="Y37" s="249"/>
      <c r="Z37" s="159">
        <f>Z38+Z39+Z41+Z40</f>
        <v>352.64</v>
      </c>
      <c r="AA37" s="147">
        <f t="shared" si="2"/>
        <v>22.228946041351485</v>
      </c>
      <c r="AB37" s="245"/>
    </row>
    <row r="38" spans="1:28" ht="18" customHeight="1" outlineLevel="6" thickBot="1">
      <c r="A38" s="80" t="s">
        <v>259</v>
      </c>
      <c r="B38" s="84">
        <v>951</v>
      </c>
      <c r="C38" s="85" t="s">
        <v>17</v>
      </c>
      <c r="D38" s="85" t="s">
        <v>267</v>
      </c>
      <c r="E38" s="85" t="s">
        <v>92</v>
      </c>
      <c r="F38" s="85"/>
      <c r="G38" s="160">
        <v>1089.4</v>
      </c>
      <c r="H38" s="33">
        <f aca="true" t="shared" si="8" ref="H38:X38">H39</f>
        <v>1331.7</v>
      </c>
      <c r="I38" s="33">
        <f t="shared" si="8"/>
        <v>1331.7</v>
      </c>
      <c r="J38" s="33">
        <f t="shared" si="8"/>
        <v>1331.7</v>
      </c>
      <c r="K38" s="33">
        <f t="shared" si="8"/>
        <v>1331.7</v>
      </c>
      <c r="L38" s="33">
        <f t="shared" si="8"/>
        <v>1331.7</v>
      </c>
      <c r="M38" s="33">
        <f t="shared" si="8"/>
        <v>1331.7</v>
      </c>
      <c r="N38" s="33">
        <f t="shared" si="8"/>
        <v>1331.7</v>
      </c>
      <c r="O38" s="33">
        <f t="shared" si="8"/>
        <v>1331.7</v>
      </c>
      <c r="P38" s="33">
        <f t="shared" si="8"/>
        <v>1331.7</v>
      </c>
      <c r="Q38" s="33">
        <f t="shared" si="8"/>
        <v>1331.7</v>
      </c>
      <c r="R38" s="33">
        <f t="shared" si="8"/>
        <v>1331.7</v>
      </c>
      <c r="S38" s="33">
        <f t="shared" si="8"/>
        <v>1331.7</v>
      </c>
      <c r="T38" s="33">
        <f t="shared" si="8"/>
        <v>1331.7</v>
      </c>
      <c r="U38" s="33">
        <f t="shared" si="8"/>
        <v>1331.7</v>
      </c>
      <c r="V38" s="33">
        <f t="shared" si="8"/>
        <v>1331.7</v>
      </c>
      <c r="W38" s="33">
        <f t="shared" si="8"/>
        <v>1331.7</v>
      </c>
      <c r="X38" s="61">
        <f t="shared" si="8"/>
        <v>874.3892</v>
      </c>
      <c r="Y38" s="54">
        <f>X38/G38*100</f>
        <v>80.26337433449604</v>
      </c>
      <c r="Z38" s="160">
        <v>282.028</v>
      </c>
      <c r="AA38" s="147">
        <f t="shared" si="2"/>
        <v>25.888378924178447</v>
      </c>
      <c r="AB38" s="245"/>
    </row>
    <row r="39" spans="1:28" ht="34.5" customHeight="1" outlineLevel="6" thickBot="1">
      <c r="A39" s="80" t="s">
        <v>261</v>
      </c>
      <c r="B39" s="84">
        <v>951</v>
      </c>
      <c r="C39" s="85" t="s">
        <v>17</v>
      </c>
      <c r="D39" s="85" t="s">
        <v>267</v>
      </c>
      <c r="E39" s="85" t="s">
        <v>93</v>
      </c>
      <c r="F39" s="85"/>
      <c r="G39" s="139">
        <v>5</v>
      </c>
      <c r="H39" s="26">
        <v>1331.7</v>
      </c>
      <c r="I39" s="7">
        <v>1331.7</v>
      </c>
      <c r="J39" s="7">
        <v>1331.7</v>
      </c>
      <c r="K39" s="7">
        <v>1331.7</v>
      </c>
      <c r="L39" s="7">
        <v>1331.7</v>
      </c>
      <c r="M39" s="7">
        <v>1331.7</v>
      </c>
      <c r="N39" s="7">
        <v>1331.7</v>
      </c>
      <c r="O39" s="7">
        <v>1331.7</v>
      </c>
      <c r="P39" s="7">
        <v>1331.7</v>
      </c>
      <c r="Q39" s="7">
        <v>1331.7</v>
      </c>
      <c r="R39" s="7">
        <v>1331.7</v>
      </c>
      <c r="S39" s="7">
        <v>1331.7</v>
      </c>
      <c r="T39" s="7">
        <v>1331.7</v>
      </c>
      <c r="U39" s="7">
        <v>1331.7</v>
      </c>
      <c r="V39" s="7">
        <v>1331.7</v>
      </c>
      <c r="W39" s="42">
        <v>1331.7</v>
      </c>
      <c r="X39" s="58">
        <v>874.3892</v>
      </c>
      <c r="Y39" s="54">
        <f>X39/G39*100</f>
        <v>17487.784</v>
      </c>
      <c r="Z39" s="139">
        <v>0</v>
      </c>
      <c r="AA39" s="147">
        <f t="shared" si="2"/>
        <v>0</v>
      </c>
      <c r="AB39" s="245"/>
    </row>
    <row r="40" spans="1:28" ht="32.25" outlineLevel="6" thickBot="1">
      <c r="A40" s="80" t="s">
        <v>107</v>
      </c>
      <c r="B40" s="84">
        <v>951</v>
      </c>
      <c r="C40" s="85" t="s">
        <v>17</v>
      </c>
      <c r="D40" s="85" t="s">
        <v>267</v>
      </c>
      <c r="E40" s="85" t="s">
        <v>363</v>
      </c>
      <c r="F40" s="85"/>
      <c r="G40" s="139">
        <v>192</v>
      </c>
      <c r="H40" s="50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67"/>
      <c r="Y40" s="54"/>
      <c r="Z40" s="139">
        <v>0</v>
      </c>
      <c r="AA40" s="147">
        <f t="shared" si="2"/>
        <v>0</v>
      </c>
      <c r="AB40" s="245"/>
    </row>
    <row r="41" spans="1:28" ht="48" outlineLevel="6" thickBot="1">
      <c r="A41" s="80" t="s">
        <v>254</v>
      </c>
      <c r="B41" s="84">
        <v>951</v>
      </c>
      <c r="C41" s="85" t="s">
        <v>17</v>
      </c>
      <c r="D41" s="85" t="s">
        <v>267</v>
      </c>
      <c r="E41" s="85" t="s">
        <v>255</v>
      </c>
      <c r="F41" s="85"/>
      <c r="G41" s="139">
        <v>300</v>
      </c>
      <c r="H41" s="50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67"/>
      <c r="Y41" s="54"/>
      <c r="Z41" s="139">
        <v>70.612</v>
      </c>
      <c r="AA41" s="147">
        <f t="shared" si="2"/>
        <v>23.537333333333333</v>
      </c>
      <c r="AB41" s="245"/>
    </row>
    <row r="42" spans="1:28" ht="19.5" customHeight="1" outlineLevel="6" thickBot="1">
      <c r="A42" s="86" t="s">
        <v>140</v>
      </c>
      <c r="B42" s="82">
        <v>951</v>
      </c>
      <c r="C42" s="83" t="s">
        <v>17</v>
      </c>
      <c r="D42" s="83" t="s">
        <v>268</v>
      </c>
      <c r="E42" s="83" t="s">
        <v>5</v>
      </c>
      <c r="F42" s="83"/>
      <c r="G42" s="137">
        <f>G43</f>
        <v>0</v>
      </c>
      <c r="H42" s="50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73"/>
      <c r="Y42" s="54"/>
      <c r="Z42" s="137">
        <f>Z43</f>
        <v>0</v>
      </c>
      <c r="AA42" s="147">
        <v>0</v>
      </c>
      <c r="AB42" s="245"/>
    </row>
    <row r="43" spans="1:28" ht="21" customHeight="1" outlineLevel="6" thickBot="1">
      <c r="A43" s="141" t="s">
        <v>110</v>
      </c>
      <c r="B43" s="148">
        <v>951</v>
      </c>
      <c r="C43" s="142" t="s">
        <v>17</v>
      </c>
      <c r="D43" s="142" t="s">
        <v>268</v>
      </c>
      <c r="E43" s="142" t="s">
        <v>223</v>
      </c>
      <c r="F43" s="142"/>
      <c r="G43" s="203">
        <v>0</v>
      </c>
      <c r="H43" s="153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204"/>
      <c r="Y43" s="149"/>
      <c r="Z43" s="203">
        <v>0</v>
      </c>
      <c r="AA43" s="147">
        <v>0</v>
      </c>
      <c r="AB43" s="245"/>
    </row>
    <row r="44" spans="1:28" ht="51" customHeight="1" outlineLevel="6" thickBot="1">
      <c r="A44" s="8" t="s">
        <v>26</v>
      </c>
      <c r="B44" s="19">
        <v>951</v>
      </c>
      <c r="C44" s="9" t="s">
        <v>7</v>
      </c>
      <c r="D44" s="9" t="s">
        <v>262</v>
      </c>
      <c r="E44" s="9" t="s">
        <v>5</v>
      </c>
      <c r="F44" s="9"/>
      <c r="G44" s="129">
        <f>G45</f>
        <v>7101.9</v>
      </c>
      <c r="H44" s="190">
        <v>96</v>
      </c>
      <c r="I44" s="133">
        <v>96</v>
      </c>
      <c r="J44" s="133">
        <v>96</v>
      </c>
      <c r="K44" s="133">
        <v>96</v>
      </c>
      <c r="L44" s="133">
        <v>96</v>
      </c>
      <c r="M44" s="133">
        <v>96</v>
      </c>
      <c r="N44" s="133">
        <v>96</v>
      </c>
      <c r="O44" s="133">
        <v>96</v>
      </c>
      <c r="P44" s="133">
        <v>96</v>
      </c>
      <c r="Q44" s="133">
        <v>96</v>
      </c>
      <c r="R44" s="133">
        <v>96</v>
      </c>
      <c r="S44" s="133">
        <v>96</v>
      </c>
      <c r="T44" s="133">
        <v>96</v>
      </c>
      <c r="U44" s="133">
        <v>96</v>
      </c>
      <c r="V44" s="133">
        <v>96</v>
      </c>
      <c r="W44" s="183">
        <v>96</v>
      </c>
      <c r="X44" s="170">
        <v>141</v>
      </c>
      <c r="Y44" s="171">
        <f>X44/G44*100</f>
        <v>1.9853841929624467</v>
      </c>
      <c r="Z44" s="129">
        <f>Z45</f>
        <v>1771.925</v>
      </c>
      <c r="AA44" s="147">
        <f t="shared" si="2"/>
        <v>24.95001337670201</v>
      </c>
      <c r="AB44" s="245"/>
    </row>
    <row r="45" spans="1:28" ht="32.25" outlineLevel="6" thickBot="1">
      <c r="A45" s="101" t="s">
        <v>135</v>
      </c>
      <c r="B45" s="19">
        <v>951</v>
      </c>
      <c r="C45" s="9" t="s">
        <v>7</v>
      </c>
      <c r="D45" s="9" t="s">
        <v>263</v>
      </c>
      <c r="E45" s="9" t="s">
        <v>5</v>
      </c>
      <c r="F45" s="11"/>
      <c r="G45" s="129">
        <f>G46</f>
        <v>7101.9</v>
      </c>
      <c r="H45" s="182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73"/>
      <c r="Y45" s="171"/>
      <c r="Z45" s="129">
        <f>Z46</f>
        <v>1771.925</v>
      </c>
      <c r="AA45" s="147">
        <f t="shared" si="2"/>
        <v>24.95001337670201</v>
      </c>
      <c r="AB45" s="245"/>
    </row>
    <row r="46" spans="1:28" ht="34.5" customHeight="1" outlineLevel="3" thickBot="1">
      <c r="A46" s="101" t="s">
        <v>136</v>
      </c>
      <c r="B46" s="19">
        <v>951</v>
      </c>
      <c r="C46" s="9" t="s">
        <v>7</v>
      </c>
      <c r="D46" s="9" t="s">
        <v>264</v>
      </c>
      <c r="E46" s="9" t="s">
        <v>5</v>
      </c>
      <c r="F46" s="11"/>
      <c r="G46" s="129">
        <f>G47</f>
        <v>7101.9</v>
      </c>
      <c r="H46" s="176">
        <f aca="true" t="shared" si="9" ref="H46:X48">H47</f>
        <v>8918.7</v>
      </c>
      <c r="I46" s="176">
        <f t="shared" si="9"/>
        <v>8918.7</v>
      </c>
      <c r="J46" s="176">
        <f t="shared" si="9"/>
        <v>8918.7</v>
      </c>
      <c r="K46" s="176">
        <f t="shared" si="9"/>
        <v>8918.7</v>
      </c>
      <c r="L46" s="176">
        <f t="shared" si="9"/>
        <v>8918.7</v>
      </c>
      <c r="M46" s="176">
        <f t="shared" si="9"/>
        <v>8918.7</v>
      </c>
      <c r="N46" s="176">
        <f t="shared" si="9"/>
        <v>8918.7</v>
      </c>
      <c r="O46" s="176">
        <f t="shared" si="9"/>
        <v>8918.7</v>
      </c>
      <c r="P46" s="176">
        <f t="shared" si="9"/>
        <v>8918.7</v>
      </c>
      <c r="Q46" s="176">
        <f t="shared" si="9"/>
        <v>8918.7</v>
      </c>
      <c r="R46" s="176">
        <f t="shared" si="9"/>
        <v>8918.7</v>
      </c>
      <c r="S46" s="176">
        <f t="shared" si="9"/>
        <v>8918.7</v>
      </c>
      <c r="T46" s="176">
        <f t="shared" si="9"/>
        <v>8918.7</v>
      </c>
      <c r="U46" s="176">
        <f t="shared" si="9"/>
        <v>8918.7</v>
      </c>
      <c r="V46" s="176">
        <f t="shared" si="9"/>
        <v>8918.7</v>
      </c>
      <c r="W46" s="176">
        <f t="shared" si="9"/>
        <v>8918.7</v>
      </c>
      <c r="X46" s="177">
        <f t="shared" si="9"/>
        <v>5600.44265</v>
      </c>
      <c r="Y46" s="171">
        <f>X46/G46*100</f>
        <v>78.85837099931004</v>
      </c>
      <c r="Z46" s="129">
        <f>Z47</f>
        <v>1771.925</v>
      </c>
      <c r="AA46" s="147">
        <f t="shared" si="2"/>
        <v>24.95001337670201</v>
      </c>
      <c r="AB46" s="245"/>
    </row>
    <row r="47" spans="1:28" ht="49.5" customHeight="1" outlineLevel="3" thickBot="1">
      <c r="A47" s="102" t="s">
        <v>205</v>
      </c>
      <c r="B47" s="82">
        <v>951</v>
      </c>
      <c r="C47" s="83" t="s">
        <v>7</v>
      </c>
      <c r="D47" s="83" t="s">
        <v>266</v>
      </c>
      <c r="E47" s="83" t="s">
        <v>5</v>
      </c>
      <c r="F47" s="83"/>
      <c r="G47" s="131">
        <f>G48+G52+G54</f>
        <v>7101.9</v>
      </c>
      <c r="H47" s="178">
        <f t="shared" si="9"/>
        <v>8918.7</v>
      </c>
      <c r="I47" s="178">
        <f t="shared" si="9"/>
        <v>8918.7</v>
      </c>
      <c r="J47" s="178">
        <f t="shared" si="9"/>
        <v>8918.7</v>
      </c>
      <c r="K47" s="178">
        <f t="shared" si="9"/>
        <v>8918.7</v>
      </c>
      <c r="L47" s="178">
        <f t="shared" si="9"/>
        <v>8918.7</v>
      </c>
      <c r="M47" s="178">
        <f t="shared" si="9"/>
        <v>8918.7</v>
      </c>
      <c r="N47" s="178">
        <f t="shared" si="9"/>
        <v>8918.7</v>
      </c>
      <c r="O47" s="178">
        <f t="shared" si="9"/>
        <v>8918.7</v>
      </c>
      <c r="P47" s="178">
        <f t="shared" si="9"/>
        <v>8918.7</v>
      </c>
      <c r="Q47" s="178">
        <f t="shared" si="9"/>
        <v>8918.7</v>
      </c>
      <c r="R47" s="178">
        <f t="shared" si="9"/>
        <v>8918.7</v>
      </c>
      <c r="S47" s="178">
        <f t="shared" si="9"/>
        <v>8918.7</v>
      </c>
      <c r="T47" s="178">
        <f t="shared" si="9"/>
        <v>8918.7</v>
      </c>
      <c r="U47" s="178">
        <f t="shared" si="9"/>
        <v>8918.7</v>
      </c>
      <c r="V47" s="178">
        <f t="shared" si="9"/>
        <v>8918.7</v>
      </c>
      <c r="W47" s="178">
        <f t="shared" si="9"/>
        <v>8918.7</v>
      </c>
      <c r="X47" s="179">
        <f t="shared" si="9"/>
        <v>5600.44265</v>
      </c>
      <c r="Y47" s="171">
        <f>X47/G47*100</f>
        <v>78.85837099931004</v>
      </c>
      <c r="Z47" s="131">
        <f>Z48+Z52+Z54</f>
        <v>1771.925</v>
      </c>
      <c r="AA47" s="147">
        <f t="shared" si="2"/>
        <v>24.95001337670201</v>
      </c>
      <c r="AB47" s="245"/>
    </row>
    <row r="48" spans="1:28" ht="32.25" outlineLevel="4" thickBot="1">
      <c r="A48" s="5" t="s">
        <v>94</v>
      </c>
      <c r="B48" s="21">
        <v>951</v>
      </c>
      <c r="C48" s="6" t="s">
        <v>7</v>
      </c>
      <c r="D48" s="6" t="s">
        <v>266</v>
      </c>
      <c r="E48" s="6" t="s">
        <v>91</v>
      </c>
      <c r="F48" s="6"/>
      <c r="G48" s="133">
        <f>G49+G50+G51</f>
        <v>6906.4</v>
      </c>
      <c r="H48" s="180">
        <f t="shared" si="9"/>
        <v>8918.7</v>
      </c>
      <c r="I48" s="180">
        <f t="shared" si="9"/>
        <v>8918.7</v>
      </c>
      <c r="J48" s="180">
        <f t="shared" si="9"/>
        <v>8918.7</v>
      </c>
      <c r="K48" s="180">
        <f t="shared" si="9"/>
        <v>8918.7</v>
      </c>
      <c r="L48" s="180">
        <f t="shared" si="9"/>
        <v>8918.7</v>
      </c>
      <c r="M48" s="180">
        <f t="shared" si="9"/>
        <v>8918.7</v>
      </c>
      <c r="N48" s="180">
        <f t="shared" si="9"/>
        <v>8918.7</v>
      </c>
      <c r="O48" s="180">
        <f t="shared" si="9"/>
        <v>8918.7</v>
      </c>
      <c r="P48" s="180">
        <f t="shared" si="9"/>
        <v>8918.7</v>
      </c>
      <c r="Q48" s="180">
        <f t="shared" si="9"/>
        <v>8918.7</v>
      </c>
      <c r="R48" s="180">
        <f t="shared" si="9"/>
        <v>8918.7</v>
      </c>
      <c r="S48" s="180">
        <f t="shared" si="9"/>
        <v>8918.7</v>
      </c>
      <c r="T48" s="180">
        <f t="shared" si="9"/>
        <v>8918.7</v>
      </c>
      <c r="U48" s="180">
        <f t="shared" si="9"/>
        <v>8918.7</v>
      </c>
      <c r="V48" s="180">
        <f t="shared" si="9"/>
        <v>8918.7</v>
      </c>
      <c r="W48" s="180">
        <f t="shared" si="9"/>
        <v>8918.7</v>
      </c>
      <c r="X48" s="180">
        <f t="shared" si="9"/>
        <v>5600.44265</v>
      </c>
      <c r="Y48" s="171">
        <f>X48/G48*100</f>
        <v>81.09062101818604</v>
      </c>
      <c r="Z48" s="133">
        <f>Z49+Z50+Z51</f>
        <v>1756.805</v>
      </c>
      <c r="AA48" s="147">
        <f t="shared" si="2"/>
        <v>25.43734796710298</v>
      </c>
      <c r="AB48" s="245"/>
    </row>
    <row r="49" spans="1:28" ht="18" customHeight="1" outlineLevel="5" thickBot="1">
      <c r="A49" s="80" t="s">
        <v>259</v>
      </c>
      <c r="B49" s="84">
        <v>951</v>
      </c>
      <c r="C49" s="85" t="s">
        <v>7</v>
      </c>
      <c r="D49" s="85" t="s">
        <v>266</v>
      </c>
      <c r="E49" s="85" t="s">
        <v>92</v>
      </c>
      <c r="F49" s="85"/>
      <c r="G49" s="130">
        <v>5296.4</v>
      </c>
      <c r="H49" s="190">
        <v>8918.7</v>
      </c>
      <c r="I49" s="133">
        <v>8918.7</v>
      </c>
      <c r="J49" s="133">
        <v>8918.7</v>
      </c>
      <c r="K49" s="133">
        <v>8918.7</v>
      </c>
      <c r="L49" s="133">
        <v>8918.7</v>
      </c>
      <c r="M49" s="133">
        <v>8918.7</v>
      </c>
      <c r="N49" s="133">
        <v>8918.7</v>
      </c>
      <c r="O49" s="133">
        <v>8918.7</v>
      </c>
      <c r="P49" s="133">
        <v>8918.7</v>
      </c>
      <c r="Q49" s="133">
        <v>8918.7</v>
      </c>
      <c r="R49" s="133">
        <v>8918.7</v>
      </c>
      <c r="S49" s="133">
        <v>8918.7</v>
      </c>
      <c r="T49" s="133">
        <v>8918.7</v>
      </c>
      <c r="U49" s="133">
        <v>8918.7</v>
      </c>
      <c r="V49" s="133">
        <v>8918.7</v>
      </c>
      <c r="W49" s="183">
        <v>8918.7</v>
      </c>
      <c r="X49" s="170">
        <v>5600.44265</v>
      </c>
      <c r="Y49" s="171">
        <f>X49/G49*100</f>
        <v>105.74055301714374</v>
      </c>
      <c r="Z49" s="130">
        <v>1347.005</v>
      </c>
      <c r="AA49" s="147">
        <f t="shared" si="2"/>
        <v>25.432463560154073</v>
      </c>
      <c r="AB49" s="245"/>
    </row>
    <row r="50" spans="1:28" ht="31.5" customHeight="1" outlineLevel="5" thickBot="1">
      <c r="A50" s="80" t="s">
        <v>261</v>
      </c>
      <c r="B50" s="84">
        <v>951</v>
      </c>
      <c r="C50" s="85" t="s">
        <v>7</v>
      </c>
      <c r="D50" s="85" t="s">
        <v>266</v>
      </c>
      <c r="E50" s="85" t="s">
        <v>93</v>
      </c>
      <c r="F50" s="85"/>
      <c r="G50" s="130">
        <v>10</v>
      </c>
      <c r="H50" s="182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73"/>
      <c r="Y50" s="171"/>
      <c r="Z50" s="130">
        <v>0</v>
      </c>
      <c r="AA50" s="147">
        <f t="shared" si="2"/>
        <v>0</v>
      </c>
      <c r="AB50" s="245"/>
    </row>
    <row r="51" spans="1:28" ht="48" outlineLevel="5" thickBot="1">
      <c r="A51" s="80" t="s">
        <v>254</v>
      </c>
      <c r="B51" s="84">
        <v>951</v>
      </c>
      <c r="C51" s="85" t="s">
        <v>7</v>
      </c>
      <c r="D51" s="85" t="s">
        <v>266</v>
      </c>
      <c r="E51" s="85" t="s">
        <v>255</v>
      </c>
      <c r="F51" s="85"/>
      <c r="G51" s="130">
        <v>1600</v>
      </c>
      <c r="H51" s="182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73"/>
      <c r="Y51" s="171"/>
      <c r="Z51" s="130">
        <v>409.8</v>
      </c>
      <c r="AA51" s="147">
        <f t="shared" si="2"/>
        <v>25.6125</v>
      </c>
      <c r="AB51" s="245"/>
    </row>
    <row r="52" spans="1:28" ht="32.25" outlineLevel="5" thickBot="1">
      <c r="A52" s="5" t="s">
        <v>100</v>
      </c>
      <c r="B52" s="21">
        <v>951</v>
      </c>
      <c r="C52" s="6" t="s">
        <v>7</v>
      </c>
      <c r="D52" s="6" t="s">
        <v>266</v>
      </c>
      <c r="E52" s="6" t="s">
        <v>95</v>
      </c>
      <c r="F52" s="6"/>
      <c r="G52" s="133">
        <f>G53</f>
        <v>50</v>
      </c>
      <c r="H52" s="182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73"/>
      <c r="Y52" s="171"/>
      <c r="Z52" s="133">
        <f>Z53</f>
        <v>0</v>
      </c>
      <c r="AA52" s="147">
        <f t="shared" si="2"/>
        <v>0</v>
      </c>
      <c r="AB52" s="245"/>
    </row>
    <row r="53" spans="1:28" ht="32.25" outlineLevel="5" thickBot="1">
      <c r="A53" s="80" t="s">
        <v>101</v>
      </c>
      <c r="B53" s="84">
        <v>951</v>
      </c>
      <c r="C53" s="85" t="s">
        <v>7</v>
      </c>
      <c r="D53" s="85" t="s">
        <v>266</v>
      </c>
      <c r="E53" s="85" t="s">
        <v>96</v>
      </c>
      <c r="F53" s="85"/>
      <c r="G53" s="130">
        <v>50</v>
      </c>
      <c r="H53" s="182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73"/>
      <c r="Y53" s="171"/>
      <c r="Z53" s="130">
        <v>0</v>
      </c>
      <c r="AA53" s="147">
        <f t="shared" si="2"/>
        <v>0</v>
      </c>
      <c r="AB53" s="245"/>
    </row>
    <row r="54" spans="1:28" ht="16.5" outlineLevel="5" thickBot="1">
      <c r="A54" s="5" t="s">
        <v>102</v>
      </c>
      <c r="B54" s="21">
        <v>951</v>
      </c>
      <c r="C54" s="6" t="s">
        <v>7</v>
      </c>
      <c r="D54" s="6" t="s">
        <v>266</v>
      </c>
      <c r="E54" s="6" t="s">
        <v>97</v>
      </c>
      <c r="F54" s="6"/>
      <c r="G54" s="133">
        <f>G55+G56+G57</f>
        <v>145.5</v>
      </c>
      <c r="H54" s="182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73"/>
      <c r="Y54" s="171"/>
      <c r="Z54" s="133">
        <f>Z55+Z56+Z57</f>
        <v>15.12</v>
      </c>
      <c r="AA54" s="147">
        <f t="shared" si="2"/>
        <v>10.391752577319586</v>
      </c>
      <c r="AB54" s="245"/>
    </row>
    <row r="55" spans="1:28" ht="32.25" outlineLevel="5" thickBot="1">
      <c r="A55" s="80" t="s">
        <v>103</v>
      </c>
      <c r="B55" s="84">
        <v>951</v>
      </c>
      <c r="C55" s="85" t="s">
        <v>7</v>
      </c>
      <c r="D55" s="85" t="s">
        <v>266</v>
      </c>
      <c r="E55" s="85" t="s">
        <v>98</v>
      </c>
      <c r="F55" s="85"/>
      <c r="G55" s="130">
        <v>11.2</v>
      </c>
      <c r="H55" s="182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73"/>
      <c r="Y55" s="171"/>
      <c r="Z55" s="130">
        <v>0</v>
      </c>
      <c r="AA55" s="147">
        <f t="shared" si="2"/>
        <v>0</v>
      </c>
      <c r="AB55" s="245"/>
    </row>
    <row r="56" spans="1:28" ht="16.5" outlineLevel="5" thickBot="1">
      <c r="A56" s="80" t="s">
        <v>104</v>
      </c>
      <c r="B56" s="84">
        <v>951</v>
      </c>
      <c r="C56" s="85" t="s">
        <v>7</v>
      </c>
      <c r="D56" s="85" t="s">
        <v>266</v>
      </c>
      <c r="E56" s="85" t="s">
        <v>99</v>
      </c>
      <c r="F56" s="85"/>
      <c r="G56" s="130">
        <v>40</v>
      </c>
      <c r="H56" s="182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73"/>
      <c r="Y56" s="171"/>
      <c r="Z56" s="130">
        <v>0</v>
      </c>
      <c r="AA56" s="147">
        <f t="shared" si="2"/>
        <v>0</v>
      </c>
      <c r="AB56" s="245"/>
    </row>
    <row r="57" spans="1:28" ht="16.5" outlineLevel="5" thickBot="1">
      <c r="A57" s="141" t="s">
        <v>364</v>
      </c>
      <c r="B57" s="84">
        <v>951</v>
      </c>
      <c r="C57" s="85" t="s">
        <v>7</v>
      </c>
      <c r="D57" s="85" t="s">
        <v>266</v>
      </c>
      <c r="E57" s="85" t="s">
        <v>365</v>
      </c>
      <c r="F57" s="85"/>
      <c r="G57" s="130">
        <v>94.3</v>
      </c>
      <c r="H57" s="182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73"/>
      <c r="Y57" s="171"/>
      <c r="Z57" s="130">
        <v>15.12</v>
      </c>
      <c r="AA57" s="147">
        <f t="shared" si="2"/>
        <v>16.033934252386</v>
      </c>
      <c r="AB57" s="245"/>
    </row>
    <row r="58" spans="1:28" ht="16.5" outlineLevel="5" thickBot="1">
      <c r="A58" s="8" t="s">
        <v>201</v>
      </c>
      <c r="B58" s="19">
        <v>951</v>
      </c>
      <c r="C58" s="9" t="s">
        <v>203</v>
      </c>
      <c r="D58" s="9" t="s">
        <v>262</v>
      </c>
      <c r="E58" s="9" t="s">
        <v>5</v>
      </c>
      <c r="F58" s="9"/>
      <c r="G58" s="129">
        <f>G59</f>
        <v>431.262</v>
      </c>
      <c r="H58" s="182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73"/>
      <c r="Y58" s="171"/>
      <c r="Z58" s="129">
        <f>Z59</f>
        <v>218.95</v>
      </c>
      <c r="AA58" s="147">
        <f t="shared" si="2"/>
        <v>50.76960177339993</v>
      </c>
      <c r="AB58" s="245"/>
    </row>
    <row r="59" spans="1:28" ht="32.25" outlineLevel="5" thickBot="1">
      <c r="A59" s="101" t="s">
        <v>135</v>
      </c>
      <c r="B59" s="19">
        <v>951</v>
      </c>
      <c r="C59" s="9" t="s">
        <v>203</v>
      </c>
      <c r="D59" s="9" t="s">
        <v>263</v>
      </c>
      <c r="E59" s="9" t="s">
        <v>5</v>
      </c>
      <c r="F59" s="9"/>
      <c r="G59" s="129">
        <f>G60</f>
        <v>431.262</v>
      </c>
      <c r="H59" s="182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73"/>
      <c r="Y59" s="171"/>
      <c r="Z59" s="129">
        <f>Z60</f>
        <v>218.95</v>
      </c>
      <c r="AA59" s="147">
        <f t="shared" si="2"/>
        <v>50.76960177339993</v>
      </c>
      <c r="AB59" s="245"/>
    </row>
    <row r="60" spans="1:28" ht="32.25" outlineLevel="5" thickBot="1">
      <c r="A60" s="101" t="s">
        <v>136</v>
      </c>
      <c r="B60" s="19">
        <v>951</v>
      </c>
      <c r="C60" s="9" t="s">
        <v>203</v>
      </c>
      <c r="D60" s="9" t="s">
        <v>264</v>
      </c>
      <c r="E60" s="9" t="s">
        <v>5</v>
      </c>
      <c r="F60" s="9"/>
      <c r="G60" s="129">
        <f>G61</f>
        <v>431.262</v>
      </c>
      <c r="H60" s="182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73"/>
      <c r="Y60" s="171"/>
      <c r="Z60" s="129">
        <f>Z61</f>
        <v>218.95</v>
      </c>
      <c r="AA60" s="147">
        <f t="shared" si="2"/>
        <v>50.76960177339993</v>
      </c>
      <c r="AB60" s="245"/>
    </row>
    <row r="61" spans="1:28" ht="32.25" outlineLevel="5" thickBot="1">
      <c r="A61" s="86" t="s">
        <v>202</v>
      </c>
      <c r="B61" s="82">
        <v>951</v>
      </c>
      <c r="C61" s="83" t="s">
        <v>203</v>
      </c>
      <c r="D61" s="83" t="s">
        <v>269</v>
      </c>
      <c r="E61" s="83" t="s">
        <v>5</v>
      </c>
      <c r="F61" s="83"/>
      <c r="G61" s="131">
        <f>G62</f>
        <v>431.262</v>
      </c>
      <c r="H61" s="182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73"/>
      <c r="Y61" s="171"/>
      <c r="Z61" s="131">
        <f>Z62</f>
        <v>218.95</v>
      </c>
      <c r="AA61" s="147">
        <f t="shared" si="2"/>
        <v>50.76960177339993</v>
      </c>
      <c r="AB61" s="245"/>
    </row>
    <row r="62" spans="1:28" ht="19.5" customHeight="1" outlineLevel="5" thickBot="1">
      <c r="A62" s="5" t="s">
        <v>100</v>
      </c>
      <c r="B62" s="21">
        <v>951</v>
      </c>
      <c r="C62" s="6" t="s">
        <v>203</v>
      </c>
      <c r="D62" s="6" t="s">
        <v>269</v>
      </c>
      <c r="E62" s="6" t="s">
        <v>95</v>
      </c>
      <c r="F62" s="6"/>
      <c r="G62" s="133">
        <f>G63</f>
        <v>431.262</v>
      </c>
      <c r="H62" s="182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73"/>
      <c r="Y62" s="171"/>
      <c r="Z62" s="133">
        <f>Z63</f>
        <v>218.95</v>
      </c>
      <c r="AA62" s="147">
        <f t="shared" si="2"/>
        <v>50.76960177339993</v>
      </c>
      <c r="AB62" s="245"/>
    </row>
    <row r="63" spans="1:28" ht="32.25" outlineLevel="5" thickBot="1">
      <c r="A63" s="80" t="s">
        <v>101</v>
      </c>
      <c r="B63" s="84">
        <v>951</v>
      </c>
      <c r="C63" s="85" t="s">
        <v>203</v>
      </c>
      <c r="D63" s="85" t="s">
        <v>269</v>
      </c>
      <c r="E63" s="85" t="s">
        <v>96</v>
      </c>
      <c r="F63" s="85"/>
      <c r="G63" s="130">
        <v>431.262</v>
      </c>
      <c r="H63" s="182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73"/>
      <c r="Y63" s="171"/>
      <c r="Z63" s="130">
        <v>218.95</v>
      </c>
      <c r="AA63" s="147">
        <f t="shared" si="2"/>
        <v>50.76960177339993</v>
      </c>
      <c r="AB63" s="245"/>
    </row>
    <row r="64" spans="1:28" ht="48" outlineLevel="5" thickBot="1">
      <c r="A64" s="8" t="s">
        <v>27</v>
      </c>
      <c r="B64" s="19">
        <v>951</v>
      </c>
      <c r="C64" s="9" t="s">
        <v>8</v>
      </c>
      <c r="D64" s="9" t="s">
        <v>262</v>
      </c>
      <c r="E64" s="9" t="s">
        <v>5</v>
      </c>
      <c r="F64" s="9"/>
      <c r="G64" s="129">
        <f>G65</f>
        <v>5248.334</v>
      </c>
      <c r="H64" s="50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67"/>
      <c r="Y64" s="54"/>
      <c r="Z64" s="129">
        <f>Z65</f>
        <v>1446.703</v>
      </c>
      <c r="AA64" s="147">
        <f t="shared" si="2"/>
        <v>27.564994910765968</v>
      </c>
      <c r="AB64" s="245"/>
    </row>
    <row r="65" spans="1:28" ht="34.5" customHeight="1" outlineLevel="3" thickBot="1">
      <c r="A65" s="101" t="s">
        <v>135</v>
      </c>
      <c r="B65" s="19">
        <v>951</v>
      </c>
      <c r="C65" s="9" t="s">
        <v>8</v>
      </c>
      <c r="D65" s="9" t="s">
        <v>263</v>
      </c>
      <c r="E65" s="9" t="s">
        <v>5</v>
      </c>
      <c r="F65" s="11"/>
      <c r="G65" s="129">
        <f>G66</f>
        <v>5248.334</v>
      </c>
      <c r="H65" s="31">
        <f aca="true" t="shared" si="10" ref="H65:X67">H66</f>
        <v>3284.2</v>
      </c>
      <c r="I65" s="31">
        <f t="shared" si="10"/>
        <v>3284.2</v>
      </c>
      <c r="J65" s="31">
        <f t="shared" si="10"/>
        <v>3284.2</v>
      </c>
      <c r="K65" s="31">
        <f t="shared" si="10"/>
        <v>3284.2</v>
      </c>
      <c r="L65" s="31">
        <f t="shared" si="10"/>
        <v>3284.2</v>
      </c>
      <c r="M65" s="31">
        <f t="shared" si="10"/>
        <v>3284.2</v>
      </c>
      <c r="N65" s="31">
        <f t="shared" si="10"/>
        <v>3284.2</v>
      </c>
      <c r="O65" s="31">
        <f t="shared" si="10"/>
        <v>3284.2</v>
      </c>
      <c r="P65" s="31">
        <f t="shared" si="10"/>
        <v>3284.2</v>
      </c>
      <c r="Q65" s="31">
        <f t="shared" si="10"/>
        <v>3284.2</v>
      </c>
      <c r="R65" s="31">
        <f t="shared" si="10"/>
        <v>3284.2</v>
      </c>
      <c r="S65" s="31">
        <f t="shared" si="10"/>
        <v>3284.2</v>
      </c>
      <c r="T65" s="31">
        <f t="shared" si="10"/>
        <v>3284.2</v>
      </c>
      <c r="U65" s="31">
        <f t="shared" si="10"/>
        <v>3284.2</v>
      </c>
      <c r="V65" s="31">
        <f t="shared" si="10"/>
        <v>3284.2</v>
      </c>
      <c r="W65" s="31">
        <f t="shared" si="10"/>
        <v>3284.2</v>
      </c>
      <c r="X65" s="59">
        <f t="shared" si="10"/>
        <v>2834.80374</v>
      </c>
      <c r="Y65" s="54">
        <f>X65/G65*100</f>
        <v>54.013401967176634</v>
      </c>
      <c r="Z65" s="129">
        <f>Z66</f>
        <v>1446.703</v>
      </c>
      <c r="AA65" s="147">
        <f t="shared" si="2"/>
        <v>27.564994910765968</v>
      </c>
      <c r="AB65" s="245"/>
    </row>
    <row r="66" spans="1:28" ht="32.25" outlineLevel="3" thickBot="1">
      <c r="A66" s="101" t="s">
        <v>136</v>
      </c>
      <c r="B66" s="19">
        <v>951</v>
      </c>
      <c r="C66" s="9" t="s">
        <v>8</v>
      </c>
      <c r="D66" s="9" t="s">
        <v>264</v>
      </c>
      <c r="E66" s="9" t="s">
        <v>5</v>
      </c>
      <c r="F66" s="11"/>
      <c r="G66" s="129">
        <f>G67</f>
        <v>5248.334</v>
      </c>
      <c r="H66" s="32">
        <f t="shared" si="10"/>
        <v>3284.2</v>
      </c>
      <c r="I66" s="32">
        <f t="shared" si="10"/>
        <v>3284.2</v>
      </c>
      <c r="J66" s="32">
        <f t="shared" si="10"/>
        <v>3284.2</v>
      </c>
      <c r="K66" s="32">
        <f t="shared" si="10"/>
        <v>3284.2</v>
      </c>
      <c r="L66" s="32">
        <f t="shared" si="10"/>
        <v>3284.2</v>
      </c>
      <c r="M66" s="32">
        <f t="shared" si="10"/>
        <v>3284.2</v>
      </c>
      <c r="N66" s="32">
        <f t="shared" si="10"/>
        <v>3284.2</v>
      </c>
      <c r="O66" s="32">
        <f t="shared" si="10"/>
        <v>3284.2</v>
      </c>
      <c r="P66" s="32">
        <f t="shared" si="10"/>
        <v>3284.2</v>
      </c>
      <c r="Q66" s="32">
        <f t="shared" si="10"/>
        <v>3284.2</v>
      </c>
      <c r="R66" s="32">
        <f t="shared" si="10"/>
        <v>3284.2</v>
      </c>
      <c r="S66" s="32">
        <f t="shared" si="10"/>
        <v>3284.2</v>
      </c>
      <c r="T66" s="32">
        <f t="shared" si="10"/>
        <v>3284.2</v>
      </c>
      <c r="U66" s="32">
        <f t="shared" si="10"/>
        <v>3284.2</v>
      </c>
      <c r="V66" s="32">
        <f t="shared" si="10"/>
        <v>3284.2</v>
      </c>
      <c r="W66" s="32">
        <f t="shared" si="10"/>
        <v>3284.2</v>
      </c>
      <c r="X66" s="60">
        <f t="shared" si="10"/>
        <v>2834.80374</v>
      </c>
      <c r="Y66" s="54">
        <f>X66/G66*100</f>
        <v>54.013401967176634</v>
      </c>
      <c r="Z66" s="129">
        <f>Z67</f>
        <v>1446.703</v>
      </c>
      <c r="AA66" s="147">
        <f t="shared" si="2"/>
        <v>27.564994910765968</v>
      </c>
      <c r="AB66" s="245"/>
    </row>
    <row r="67" spans="1:28" ht="48" outlineLevel="4" thickBot="1">
      <c r="A67" s="102" t="s">
        <v>205</v>
      </c>
      <c r="B67" s="82">
        <v>951</v>
      </c>
      <c r="C67" s="83" t="s">
        <v>8</v>
      </c>
      <c r="D67" s="83" t="s">
        <v>266</v>
      </c>
      <c r="E67" s="83" t="s">
        <v>5</v>
      </c>
      <c r="F67" s="83"/>
      <c r="G67" s="131">
        <f>G68+G72</f>
        <v>5248.334</v>
      </c>
      <c r="H67" s="33">
        <f t="shared" si="10"/>
        <v>3284.2</v>
      </c>
      <c r="I67" s="33">
        <f t="shared" si="10"/>
        <v>3284.2</v>
      </c>
      <c r="J67" s="33">
        <f t="shared" si="10"/>
        <v>3284.2</v>
      </c>
      <c r="K67" s="33">
        <f t="shared" si="10"/>
        <v>3284.2</v>
      </c>
      <c r="L67" s="33">
        <f t="shared" si="10"/>
        <v>3284.2</v>
      </c>
      <c r="M67" s="33">
        <f t="shared" si="10"/>
        <v>3284.2</v>
      </c>
      <c r="N67" s="33">
        <f t="shared" si="10"/>
        <v>3284.2</v>
      </c>
      <c r="O67" s="33">
        <f t="shared" si="10"/>
        <v>3284.2</v>
      </c>
      <c r="P67" s="33">
        <f t="shared" si="10"/>
        <v>3284.2</v>
      </c>
      <c r="Q67" s="33">
        <f t="shared" si="10"/>
        <v>3284.2</v>
      </c>
      <c r="R67" s="33">
        <f t="shared" si="10"/>
        <v>3284.2</v>
      </c>
      <c r="S67" s="33">
        <f t="shared" si="10"/>
        <v>3284.2</v>
      </c>
      <c r="T67" s="33">
        <f t="shared" si="10"/>
        <v>3284.2</v>
      </c>
      <c r="U67" s="33">
        <f t="shared" si="10"/>
        <v>3284.2</v>
      </c>
      <c r="V67" s="33">
        <f t="shared" si="10"/>
        <v>3284.2</v>
      </c>
      <c r="W67" s="33">
        <f t="shared" si="10"/>
        <v>3284.2</v>
      </c>
      <c r="X67" s="57">
        <f t="shared" si="10"/>
        <v>2834.80374</v>
      </c>
      <c r="Y67" s="54">
        <f>X67/G67*100</f>
        <v>54.013401967176634</v>
      </c>
      <c r="Z67" s="131">
        <f>Z68+Z72</f>
        <v>1446.703</v>
      </c>
      <c r="AA67" s="147">
        <f t="shared" si="2"/>
        <v>27.564994910765968</v>
      </c>
      <c r="AB67" s="245"/>
    </row>
    <row r="68" spans="1:28" ht="32.25" outlineLevel="5" thickBot="1">
      <c r="A68" s="5" t="s">
        <v>94</v>
      </c>
      <c r="B68" s="21">
        <v>951</v>
      </c>
      <c r="C68" s="6" t="s">
        <v>8</v>
      </c>
      <c r="D68" s="6" t="s">
        <v>266</v>
      </c>
      <c r="E68" s="6" t="s">
        <v>91</v>
      </c>
      <c r="F68" s="6"/>
      <c r="G68" s="133">
        <f>G69+G70+G71</f>
        <v>5248.334</v>
      </c>
      <c r="H68" s="26">
        <v>3284.2</v>
      </c>
      <c r="I68" s="7">
        <v>3284.2</v>
      </c>
      <c r="J68" s="7">
        <v>3284.2</v>
      </c>
      <c r="K68" s="7">
        <v>3284.2</v>
      </c>
      <c r="L68" s="7">
        <v>3284.2</v>
      </c>
      <c r="M68" s="7">
        <v>3284.2</v>
      </c>
      <c r="N68" s="7">
        <v>3284.2</v>
      </c>
      <c r="O68" s="7">
        <v>3284.2</v>
      </c>
      <c r="P68" s="7">
        <v>3284.2</v>
      </c>
      <c r="Q68" s="7">
        <v>3284.2</v>
      </c>
      <c r="R68" s="7">
        <v>3284.2</v>
      </c>
      <c r="S68" s="7">
        <v>3284.2</v>
      </c>
      <c r="T68" s="7">
        <v>3284.2</v>
      </c>
      <c r="U68" s="7">
        <v>3284.2</v>
      </c>
      <c r="V68" s="7">
        <v>3284.2</v>
      </c>
      <c r="W68" s="42">
        <v>3284.2</v>
      </c>
      <c r="X68" s="58">
        <v>2834.80374</v>
      </c>
      <c r="Y68" s="54">
        <f>X68/G68*100</f>
        <v>54.013401967176634</v>
      </c>
      <c r="Z68" s="133">
        <f>Z69+Z70+Z71</f>
        <v>1446.703</v>
      </c>
      <c r="AA68" s="147">
        <f t="shared" si="2"/>
        <v>27.564994910765968</v>
      </c>
      <c r="AB68" s="245"/>
    </row>
    <row r="69" spans="1:28" ht="19.5" customHeight="1" outlineLevel="5" thickBot="1">
      <c r="A69" s="80" t="s">
        <v>259</v>
      </c>
      <c r="B69" s="84">
        <v>951</v>
      </c>
      <c r="C69" s="85" t="s">
        <v>8</v>
      </c>
      <c r="D69" s="85" t="s">
        <v>266</v>
      </c>
      <c r="E69" s="85" t="s">
        <v>92</v>
      </c>
      <c r="F69" s="85"/>
      <c r="G69" s="130">
        <v>4040.934</v>
      </c>
      <c r="H69" s="50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67"/>
      <c r="Y69" s="54"/>
      <c r="Z69" s="130">
        <v>1113.726</v>
      </c>
      <c r="AA69" s="147">
        <f t="shared" si="2"/>
        <v>27.561103447866266</v>
      </c>
      <c r="AB69" s="245"/>
    </row>
    <row r="70" spans="1:28" ht="31.5" customHeight="1" outlineLevel="5" thickBot="1">
      <c r="A70" s="80" t="s">
        <v>261</v>
      </c>
      <c r="B70" s="84">
        <v>951</v>
      </c>
      <c r="C70" s="85" t="s">
        <v>8</v>
      </c>
      <c r="D70" s="85" t="s">
        <v>266</v>
      </c>
      <c r="E70" s="85" t="s">
        <v>93</v>
      </c>
      <c r="F70" s="85"/>
      <c r="G70" s="130">
        <v>1.6</v>
      </c>
      <c r="H70" s="50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67"/>
      <c r="Y70" s="54"/>
      <c r="Z70" s="130">
        <v>0</v>
      </c>
      <c r="AA70" s="147">
        <f t="shared" si="2"/>
        <v>0</v>
      </c>
      <c r="AB70" s="245"/>
    </row>
    <row r="71" spans="1:28" ht="48" outlineLevel="5" thickBot="1">
      <c r="A71" s="80" t="s">
        <v>254</v>
      </c>
      <c r="B71" s="84">
        <v>951</v>
      </c>
      <c r="C71" s="85" t="s">
        <v>8</v>
      </c>
      <c r="D71" s="85" t="s">
        <v>266</v>
      </c>
      <c r="E71" s="85" t="s">
        <v>255</v>
      </c>
      <c r="F71" s="85"/>
      <c r="G71" s="130">
        <v>1205.8</v>
      </c>
      <c r="H71" s="50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67"/>
      <c r="Y71" s="54"/>
      <c r="Z71" s="130">
        <v>332.977</v>
      </c>
      <c r="AA71" s="147">
        <f t="shared" si="2"/>
        <v>27.61461270525792</v>
      </c>
      <c r="AB71" s="245"/>
    </row>
    <row r="72" spans="1:28" ht="18" customHeight="1" outlineLevel="5" thickBot="1">
      <c r="A72" s="5" t="s">
        <v>100</v>
      </c>
      <c r="B72" s="21">
        <v>951</v>
      </c>
      <c r="C72" s="6" t="s">
        <v>8</v>
      </c>
      <c r="D72" s="6" t="s">
        <v>266</v>
      </c>
      <c r="E72" s="6" t="s">
        <v>95</v>
      </c>
      <c r="F72" s="6"/>
      <c r="G72" s="133">
        <f>G73</f>
        <v>0</v>
      </c>
      <c r="H72" s="182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73"/>
      <c r="Y72" s="171"/>
      <c r="Z72" s="133">
        <f>Z73</f>
        <v>0</v>
      </c>
      <c r="AA72" s="147">
        <v>0</v>
      </c>
      <c r="AB72" s="245"/>
    </row>
    <row r="73" spans="1:28" ht="32.25" outlineLevel="5" thickBot="1">
      <c r="A73" s="80" t="s">
        <v>101</v>
      </c>
      <c r="B73" s="84">
        <v>951</v>
      </c>
      <c r="C73" s="85" t="s">
        <v>8</v>
      </c>
      <c r="D73" s="85" t="s">
        <v>266</v>
      </c>
      <c r="E73" s="85" t="s">
        <v>96</v>
      </c>
      <c r="F73" s="85"/>
      <c r="G73" s="130">
        <v>0</v>
      </c>
      <c r="H73" s="182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73"/>
      <c r="Y73" s="171"/>
      <c r="Z73" s="130">
        <v>0</v>
      </c>
      <c r="AA73" s="147">
        <v>0</v>
      </c>
      <c r="AB73" s="245"/>
    </row>
    <row r="74" spans="1:28" ht="16.5" outlineLevel="5" thickBot="1">
      <c r="A74" s="8" t="s">
        <v>208</v>
      </c>
      <c r="B74" s="19">
        <v>951</v>
      </c>
      <c r="C74" s="9" t="s">
        <v>210</v>
      </c>
      <c r="D74" s="9" t="s">
        <v>262</v>
      </c>
      <c r="E74" s="9" t="s">
        <v>5</v>
      </c>
      <c r="F74" s="9"/>
      <c r="G74" s="129">
        <f>G75</f>
        <v>0</v>
      </c>
      <c r="H74" s="182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73"/>
      <c r="Y74" s="171"/>
      <c r="Z74" s="129">
        <f>Z75</f>
        <v>0</v>
      </c>
      <c r="AA74" s="147">
        <v>0</v>
      </c>
      <c r="AB74" s="245"/>
    </row>
    <row r="75" spans="1:28" ht="32.25" outlineLevel="5" thickBot="1">
      <c r="A75" s="101" t="s">
        <v>135</v>
      </c>
      <c r="B75" s="19">
        <v>951</v>
      </c>
      <c r="C75" s="9" t="s">
        <v>210</v>
      </c>
      <c r="D75" s="9" t="s">
        <v>263</v>
      </c>
      <c r="E75" s="9" t="s">
        <v>5</v>
      </c>
      <c r="F75" s="9"/>
      <c r="G75" s="129">
        <f>G76</f>
        <v>0</v>
      </c>
      <c r="H75" s="182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73"/>
      <c r="Y75" s="171"/>
      <c r="Z75" s="129">
        <f>Z76</f>
        <v>0</v>
      </c>
      <c r="AA75" s="147">
        <v>0</v>
      </c>
      <c r="AB75" s="245"/>
    </row>
    <row r="76" spans="1:28" ht="32.25" outlineLevel="5" thickBot="1">
      <c r="A76" s="101" t="s">
        <v>136</v>
      </c>
      <c r="B76" s="19">
        <v>951</v>
      </c>
      <c r="C76" s="9" t="s">
        <v>210</v>
      </c>
      <c r="D76" s="9" t="s">
        <v>264</v>
      </c>
      <c r="E76" s="9" t="s">
        <v>5</v>
      </c>
      <c r="F76" s="9"/>
      <c r="G76" s="129">
        <f>G77</f>
        <v>0</v>
      </c>
      <c r="H76" s="182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73"/>
      <c r="Y76" s="171"/>
      <c r="Z76" s="129">
        <f>Z77</f>
        <v>0</v>
      </c>
      <c r="AA76" s="147">
        <v>0</v>
      </c>
      <c r="AB76" s="245"/>
    </row>
    <row r="77" spans="1:28" ht="32.25" outlineLevel="5" thickBot="1">
      <c r="A77" s="86" t="s">
        <v>209</v>
      </c>
      <c r="B77" s="82">
        <v>951</v>
      </c>
      <c r="C77" s="83" t="s">
        <v>210</v>
      </c>
      <c r="D77" s="83" t="s">
        <v>270</v>
      </c>
      <c r="E77" s="83" t="s">
        <v>5</v>
      </c>
      <c r="F77" s="83"/>
      <c r="G77" s="131">
        <f>G78</f>
        <v>0</v>
      </c>
      <c r="H77" s="182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73"/>
      <c r="Y77" s="171"/>
      <c r="Z77" s="131">
        <f>Z78</f>
        <v>0</v>
      </c>
      <c r="AA77" s="147">
        <v>0</v>
      </c>
      <c r="AB77" s="245"/>
    </row>
    <row r="78" spans="1:28" ht="16.5" outlineLevel="5" thickBot="1">
      <c r="A78" s="5" t="s">
        <v>243</v>
      </c>
      <c r="B78" s="21">
        <v>951</v>
      </c>
      <c r="C78" s="6" t="s">
        <v>210</v>
      </c>
      <c r="D78" s="6" t="s">
        <v>270</v>
      </c>
      <c r="E78" s="6" t="s">
        <v>245</v>
      </c>
      <c r="F78" s="6"/>
      <c r="G78" s="133">
        <f>G79</f>
        <v>0</v>
      </c>
      <c r="H78" s="182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73"/>
      <c r="Y78" s="171"/>
      <c r="Z78" s="133">
        <f>Z79</f>
        <v>0</v>
      </c>
      <c r="AA78" s="147">
        <v>0</v>
      </c>
      <c r="AB78" s="245"/>
    </row>
    <row r="79" spans="1:28" ht="16.5" outlineLevel="5" thickBot="1">
      <c r="A79" s="80" t="s">
        <v>244</v>
      </c>
      <c r="B79" s="84">
        <v>951</v>
      </c>
      <c r="C79" s="85" t="s">
        <v>210</v>
      </c>
      <c r="D79" s="85" t="s">
        <v>270</v>
      </c>
      <c r="E79" s="85" t="s">
        <v>246</v>
      </c>
      <c r="F79" s="85"/>
      <c r="G79" s="130">
        <v>0</v>
      </c>
      <c r="H79" s="182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73"/>
      <c r="Y79" s="171"/>
      <c r="Z79" s="130">
        <v>0</v>
      </c>
      <c r="AA79" s="147">
        <v>0</v>
      </c>
      <c r="AB79" s="245"/>
    </row>
    <row r="80" spans="1:28" ht="16.5" outlineLevel="3" thickBot="1">
      <c r="A80" s="8" t="s">
        <v>28</v>
      </c>
      <c r="B80" s="19">
        <v>951</v>
      </c>
      <c r="C80" s="9" t="s">
        <v>9</v>
      </c>
      <c r="D80" s="9" t="s">
        <v>262</v>
      </c>
      <c r="E80" s="9" t="s">
        <v>5</v>
      </c>
      <c r="F80" s="9"/>
      <c r="G80" s="129">
        <f>G81</f>
        <v>200</v>
      </c>
      <c r="H80" s="176">
        <f aca="true" t="shared" si="11" ref="H80:X82">H81</f>
        <v>0</v>
      </c>
      <c r="I80" s="176">
        <f t="shared" si="11"/>
        <v>0</v>
      </c>
      <c r="J80" s="176">
        <f t="shared" si="11"/>
        <v>0</v>
      </c>
      <c r="K80" s="176">
        <f t="shared" si="11"/>
        <v>0</v>
      </c>
      <c r="L80" s="176">
        <f t="shared" si="11"/>
        <v>0</v>
      </c>
      <c r="M80" s="176">
        <f t="shared" si="11"/>
        <v>0</v>
      </c>
      <c r="N80" s="176">
        <f t="shared" si="11"/>
        <v>0</v>
      </c>
      <c r="O80" s="176">
        <f t="shared" si="11"/>
        <v>0</v>
      </c>
      <c r="P80" s="176">
        <f t="shared" si="11"/>
        <v>0</v>
      </c>
      <c r="Q80" s="176">
        <f t="shared" si="11"/>
        <v>0</v>
      </c>
      <c r="R80" s="176">
        <f t="shared" si="11"/>
        <v>0</v>
      </c>
      <c r="S80" s="176">
        <f t="shared" si="11"/>
        <v>0</v>
      </c>
      <c r="T80" s="176">
        <f t="shared" si="11"/>
        <v>0</v>
      </c>
      <c r="U80" s="176">
        <f t="shared" si="11"/>
        <v>0</v>
      </c>
      <c r="V80" s="176">
        <f t="shared" si="11"/>
        <v>0</v>
      </c>
      <c r="W80" s="176">
        <f t="shared" si="11"/>
        <v>0</v>
      </c>
      <c r="X80" s="177">
        <f t="shared" si="11"/>
        <v>0</v>
      </c>
      <c r="Y80" s="171">
        <f aca="true" t="shared" si="12" ref="Y80:Y87">X80/G80*100</f>
        <v>0</v>
      </c>
      <c r="Z80" s="129">
        <f>Z81</f>
        <v>0</v>
      </c>
      <c r="AA80" s="147">
        <f aca="true" t="shared" si="13" ref="AA80:AA138">Z80/G80*100</f>
        <v>0</v>
      </c>
      <c r="AB80" s="245"/>
    </row>
    <row r="81" spans="1:28" ht="32.25" outlineLevel="3" thickBot="1">
      <c r="A81" s="101" t="s">
        <v>135</v>
      </c>
      <c r="B81" s="19">
        <v>951</v>
      </c>
      <c r="C81" s="9" t="s">
        <v>9</v>
      </c>
      <c r="D81" s="9" t="s">
        <v>263</v>
      </c>
      <c r="E81" s="9" t="s">
        <v>5</v>
      </c>
      <c r="F81" s="11"/>
      <c r="G81" s="129">
        <f>G82</f>
        <v>200</v>
      </c>
      <c r="H81" s="178">
        <f t="shared" si="11"/>
        <v>0</v>
      </c>
      <c r="I81" s="178">
        <f t="shared" si="11"/>
        <v>0</v>
      </c>
      <c r="J81" s="178">
        <f t="shared" si="11"/>
        <v>0</v>
      </c>
      <c r="K81" s="178">
        <f t="shared" si="11"/>
        <v>0</v>
      </c>
      <c r="L81" s="178">
        <f t="shared" si="11"/>
        <v>0</v>
      </c>
      <c r="M81" s="178">
        <f t="shared" si="11"/>
        <v>0</v>
      </c>
      <c r="N81" s="178">
        <f t="shared" si="11"/>
        <v>0</v>
      </c>
      <c r="O81" s="178">
        <f t="shared" si="11"/>
        <v>0</v>
      </c>
      <c r="P81" s="178">
        <f t="shared" si="11"/>
        <v>0</v>
      </c>
      <c r="Q81" s="178">
        <f t="shared" si="11"/>
        <v>0</v>
      </c>
      <c r="R81" s="178">
        <f t="shared" si="11"/>
        <v>0</v>
      </c>
      <c r="S81" s="178">
        <f t="shared" si="11"/>
        <v>0</v>
      </c>
      <c r="T81" s="178">
        <f t="shared" si="11"/>
        <v>0</v>
      </c>
      <c r="U81" s="178">
        <f t="shared" si="11"/>
        <v>0</v>
      </c>
      <c r="V81" s="178">
        <f t="shared" si="11"/>
        <v>0</v>
      </c>
      <c r="W81" s="178">
        <f t="shared" si="11"/>
        <v>0</v>
      </c>
      <c r="X81" s="179">
        <f t="shared" si="11"/>
        <v>0</v>
      </c>
      <c r="Y81" s="171">
        <f t="shared" si="12"/>
        <v>0</v>
      </c>
      <c r="Z81" s="129">
        <f>Z82</f>
        <v>0</v>
      </c>
      <c r="AA81" s="147">
        <f t="shared" si="13"/>
        <v>0</v>
      </c>
      <c r="AB81" s="245"/>
    </row>
    <row r="82" spans="1:28" ht="32.25" outlineLevel="4" thickBot="1">
      <c r="A82" s="101" t="s">
        <v>136</v>
      </c>
      <c r="B82" s="19">
        <v>951</v>
      </c>
      <c r="C82" s="9" t="s">
        <v>9</v>
      </c>
      <c r="D82" s="9" t="s">
        <v>264</v>
      </c>
      <c r="E82" s="9" t="s">
        <v>5</v>
      </c>
      <c r="F82" s="11"/>
      <c r="G82" s="129">
        <f>G83</f>
        <v>200</v>
      </c>
      <c r="H82" s="180">
        <f t="shared" si="11"/>
        <v>0</v>
      </c>
      <c r="I82" s="180">
        <f t="shared" si="11"/>
        <v>0</v>
      </c>
      <c r="J82" s="180">
        <f t="shared" si="11"/>
        <v>0</v>
      </c>
      <c r="K82" s="180">
        <f t="shared" si="11"/>
        <v>0</v>
      </c>
      <c r="L82" s="180">
        <f t="shared" si="11"/>
        <v>0</v>
      </c>
      <c r="M82" s="180">
        <f t="shared" si="11"/>
        <v>0</v>
      </c>
      <c r="N82" s="180">
        <f t="shared" si="11"/>
        <v>0</v>
      </c>
      <c r="O82" s="180">
        <f t="shared" si="11"/>
        <v>0</v>
      </c>
      <c r="P82" s="180">
        <f t="shared" si="11"/>
        <v>0</v>
      </c>
      <c r="Q82" s="180">
        <f t="shared" si="11"/>
        <v>0</v>
      </c>
      <c r="R82" s="180">
        <f t="shared" si="11"/>
        <v>0</v>
      </c>
      <c r="S82" s="180">
        <f t="shared" si="11"/>
        <v>0</v>
      </c>
      <c r="T82" s="180">
        <f t="shared" si="11"/>
        <v>0</v>
      </c>
      <c r="U82" s="180">
        <f t="shared" si="11"/>
        <v>0</v>
      </c>
      <c r="V82" s="180">
        <f t="shared" si="11"/>
        <v>0</v>
      </c>
      <c r="W82" s="180">
        <f t="shared" si="11"/>
        <v>0</v>
      </c>
      <c r="X82" s="181">
        <f t="shared" si="11"/>
        <v>0</v>
      </c>
      <c r="Y82" s="171">
        <f t="shared" si="12"/>
        <v>0</v>
      </c>
      <c r="Z82" s="129">
        <f>Z83</f>
        <v>0</v>
      </c>
      <c r="AA82" s="147">
        <f t="shared" si="13"/>
        <v>0</v>
      </c>
      <c r="AB82" s="245"/>
    </row>
    <row r="83" spans="1:28" ht="32.25" outlineLevel="5" thickBot="1">
      <c r="A83" s="86" t="s">
        <v>139</v>
      </c>
      <c r="B83" s="82">
        <v>951</v>
      </c>
      <c r="C83" s="83" t="s">
        <v>9</v>
      </c>
      <c r="D83" s="83" t="s">
        <v>271</v>
      </c>
      <c r="E83" s="83" t="s">
        <v>5</v>
      </c>
      <c r="F83" s="83"/>
      <c r="G83" s="131">
        <f>G84</f>
        <v>200</v>
      </c>
      <c r="H83" s="190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83"/>
      <c r="X83" s="170">
        <v>0</v>
      </c>
      <c r="Y83" s="171">
        <f t="shared" si="12"/>
        <v>0</v>
      </c>
      <c r="Z83" s="131">
        <f>Z84</f>
        <v>0</v>
      </c>
      <c r="AA83" s="147">
        <f t="shared" si="13"/>
        <v>0</v>
      </c>
      <c r="AB83" s="245"/>
    </row>
    <row r="84" spans="1:28" ht="15.75" customHeight="1" outlineLevel="3" thickBot="1">
      <c r="A84" s="141" t="s">
        <v>109</v>
      </c>
      <c r="B84" s="148">
        <v>951</v>
      </c>
      <c r="C84" s="142" t="s">
        <v>9</v>
      </c>
      <c r="D84" s="142" t="s">
        <v>271</v>
      </c>
      <c r="E84" s="142" t="s">
        <v>108</v>
      </c>
      <c r="F84" s="142"/>
      <c r="G84" s="143">
        <v>200</v>
      </c>
      <c r="H84" s="187" t="e">
        <f aca="true" t="shared" si="14" ref="H84:X84">H85+H93+H101+H102+H110+H131+H138+H153</f>
        <v>#REF!</v>
      </c>
      <c r="I84" s="187" t="e">
        <f t="shared" si="14"/>
        <v>#REF!</v>
      </c>
      <c r="J84" s="187" t="e">
        <f t="shared" si="14"/>
        <v>#REF!</v>
      </c>
      <c r="K84" s="187" t="e">
        <f t="shared" si="14"/>
        <v>#REF!</v>
      </c>
      <c r="L84" s="187" t="e">
        <f t="shared" si="14"/>
        <v>#REF!</v>
      </c>
      <c r="M84" s="187" t="e">
        <f t="shared" si="14"/>
        <v>#REF!</v>
      </c>
      <c r="N84" s="187" t="e">
        <f t="shared" si="14"/>
        <v>#REF!</v>
      </c>
      <c r="O84" s="187" t="e">
        <f t="shared" si="14"/>
        <v>#REF!</v>
      </c>
      <c r="P84" s="187" t="e">
        <f t="shared" si="14"/>
        <v>#REF!</v>
      </c>
      <c r="Q84" s="187" t="e">
        <f t="shared" si="14"/>
        <v>#REF!</v>
      </c>
      <c r="R84" s="187" t="e">
        <f t="shared" si="14"/>
        <v>#REF!</v>
      </c>
      <c r="S84" s="187" t="e">
        <f t="shared" si="14"/>
        <v>#REF!</v>
      </c>
      <c r="T84" s="187" t="e">
        <f t="shared" si="14"/>
        <v>#REF!</v>
      </c>
      <c r="U84" s="187" t="e">
        <f t="shared" si="14"/>
        <v>#REF!</v>
      </c>
      <c r="V84" s="187" t="e">
        <f t="shared" si="14"/>
        <v>#REF!</v>
      </c>
      <c r="W84" s="187" t="e">
        <f t="shared" si="14"/>
        <v>#REF!</v>
      </c>
      <c r="X84" s="187" t="e">
        <f t="shared" si="14"/>
        <v>#REF!</v>
      </c>
      <c r="Y84" s="189" t="e">
        <f t="shared" si="12"/>
        <v>#REF!</v>
      </c>
      <c r="Z84" s="143">
        <v>0</v>
      </c>
      <c r="AA84" s="147">
        <f t="shared" si="13"/>
        <v>0</v>
      </c>
      <c r="AB84" s="245"/>
    </row>
    <row r="85" spans="1:28" ht="16.5" outlineLevel="3" thickBot="1">
      <c r="A85" s="8" t="s">
        <v>29</v>
      </c>
      <c r="B85" s="19">
        <v>951</v>
      </c>
      <c r="C85" s="9" t="s">
        <v>67</v>
      </c>
      <c r="D85" s="9" t="s">
        <v>262</v>
      </c>
      <c r="E85" s="9" t="s">
        <v>5</v>
      </c>
      <c r="F85" s="9"/>
      <c r="G85" s="129">
        <f>G86+G137</f>
        <v>55984.50499999999</v>
      </c>
      <c r="H85" s="32" t="e">
        <f>H86+#REF!</f>
        <v>#REF!</v>
      </c>
      <c r="I85" s="32" t="e">
        <f>I86+#REF!</f>
        <v>#REF!</v>
      </c>
      <c r="J85" s="32" t="e">
        <f>J86+#REF!</f>
        <v>#REF!</v>
      </c>
      <c r="K85" s="32" t="e">
        <f>K86+#REF!</f>
        <v>#REF!</v>
      </c>
      <c r="L85" s="32" t="e">
        <f>L86+#REF!</f>
        <v>#REF!</v>
      </c>
      <c r="M85" s="32" t="e">
        <f>M86+#REF!</f>
        <v>#REF!</v>
      </c>
      <c r="N85" s="32" t="e">
        <f>N86+#REF!</f>
        <v>#REF!</v>
      </c>
      <c r="O85" s="32" t="e">
        <f>O86+#REF!</f>
        <v>#REF!</v>
      </c>
      <c r="P85" s="32" t="e">
        <f>P86+#REF!</f>
        <v>#REF!</v>
      </c>
      <c r="Q85" s="32" t="e">
        <f>Q86+#REF!</f>
        <v>#REF!</v>
      </c>
      <c r="R85" s="32" t="e">
        <f>R86+#REF!</f>
        <v>#REF!</v>
      </c>
      <c r="S85" s="32" t="e">
        <f>S86+#REF!</f>
        <v>#REF!</v>
      </c>
      <c r="T85" s="32" t="e">
        <f>T86+#REF!</f>
        <v>#REF!</v>
      </c>
      <c r="U85" s="32" t="e">
        <f>U86+#REF!</f>
        <v>#REF!</v>
      </c>
      <c r="V85" s="32" t="e">
        <f>V86+#REF!</f>
        <v>#REF!</v>
      </c>
      <c r="W85" s="32" t="e">
        <f>W86+#REF!</f>
        <v>#REF!</v>
      </c>
      <c r="X85" s="63" t="e">
        <f>X86+#REF!</f>
        <v>#REF!</v>
      </c>
      <c r="Y85" s="54" t="e">
        <f t="shared" si="12"/>
        <v>#REF!</v>
      </c>
      <c r="Z85" s="129">
        <f>Z86+Z137</f>
        <v>13002.278000000002</v>
      </c>
      <c r="AA85" s="147">
        <f t="shared" si="13"/>
        <v>23.22477978504946</v>
      </c>
      <c r="AB85" s="245"/>
    </row>
    <row r="86" spans="1:28" ht="32.25" outlineLevel="4" thickBot="1">
      <c r="A86" s="101" t="s">
        <v>135</v>
      </c>
      <c r="B86" s="19">
        <v>951</v>
      </c>
      <c r="C86" s="9" t="s">
        <v>67</v>
      </c>
      <c r="D86" s="9" t="s">
        <v>263</v>
      </c>
      <c r="E86" s="9" t="s">
        <v>5</v>
      </c>
      <c r="F86" s="11"/>
      <c r="G86" s="129">
        <f>G87</f>
        <v>44216.10599999999</v>
      </c>
      <c r="H86" s="33">
        <f aca="true" t="shared" si="15" ref="H86:X86">H87</f>
        <v>0</v>
      </c>
      <c r="I86" s="33">
        <f t="shared" si="15"/>
        <v>0</v>
      </c>
      <c r="J86" s="33">
        <f t="shared" si="15"/>
        <v>0</v>
      </c>
      <c r="K86" s="33">
        <f t="shared" si="15"/>
        <v>0</v>
      </c>
      <c r="L86" s="33">
        <f t="shared" si="15"/>
        <v>0</v>
      </c>
      <c r="M86" s="33">
        <f t="shared" si="15"/>
        <v>0</v>
      </c>
      <c r="N86" s="33">
        <f t="shared" si="15"/>
        <v>0</v>
      </c>
      <c r="O86" s="33">
        <f t="shared" si="15"/>
        <v>0</v>
      </c>
      <c r="P86" s="33">
        <f t="shared" si="15"/>
        <v>0</v>
      </c>
      <c r="Q86" s="33">
        <f t="shared" si="15"/>
        <v>0</v>
      </c>
      <c r="R86" s="33">
        <f t="shared" si="15"/>
        <v>0</v>
      </c>
      <c r="S86" s="33">
        <f t="shared" si="15"/>
        <v>0</v>
      </c>
      <c r="T86" s="33">
        <f t="shared" si="15"/>
        <v>0</v>
      </c>
      <c r="U86" s="33">
        <f t="shared" si="15"/>
        <v>0</v>
      </c>
      <c r="V86" s="33">
        <f t="shared" si="15"/>
        <v>0</v>
      </c>
      <c r="W86" s="33">
        <f t="shared" si="15"/>
        <v>0</v>
      </c>
      <c r="X86" s="61">
        <f t="shared" si="15"/>
        <v>950</v>
      </c>
      <c r="Y86" s="54">
        <f t="shared" si="12"/>
        <v>2.1485383629214208</v>
      </c>
      <c r="Z86" s="129">
        <f>Z87</f>
        <v>11450.190000000002</v>
      </c>
      <c r="AA86" s="147">
        <f t="shared" si="13"/>
        <v>25.89597102919919</v>
      </c>
      <c r="AB86" s="245"/>
    </row>
    <row r="87" spans="1:28" ht="32.25" outlineLevel="5" thickBot="1">
      <c r="A87" s="101" t="s">
        <v>136</v>
      </c>
      <c r="B87" s="19">
        <v>951</v>
      </c>
      <c r="C87" s="9" t="s">
        <v>67</v>
      </c>
      <c r="D87" s="9" t="s">
        <v>264</v>
      </c>
      <c r="E87" s="9" t="s">
        <v>5</v>
      </c>
      <c r="F87" s="11"/>
      <c r="G87" s="129">
        <f>G88+G95+G106+G102+G117+G124+G131</f>
        <v>44216.10599999999</v>
      </c>
      <c r="H87" s="26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42"/>
      <c r="X87" s="58">
        <v>950</v>
      </c>
      <c r="Y87" s="54">
        <f t="shared" si="12"/>
        <v>2.1485383629214208</v>
      </c>
      <c r="Z87" s="129">
        <f>Z88+Z95+Z106+Z102+Z117+Z124+Z131</f>
        <v>11450.190000000002</v>
      </c>
      <c r="AA87" s="147">
        <f t="shared" si="13"/>
        <v>25.89597102919919</v>
      </c>
      <c r="AB87" s="245"/>
    </row>
    <row r="88" spans="1:28" ht="18.75" customHeight="1" outlineLevel="5" thickBot="1">
      <c r="A88" s="86" t="s">
        <v>30</v>
      </c>
      <c r="B88" s="82">
        <v>951</v>
      </c>
      <c r="C88" s="83" t="s">
        <v>67</v>
      </c>
      <c r="D88" s="83" t="s">
        <v>272</v>
      </c>
      <c r="E88" s="83" t="s">
        <v>5</v>
      </c>
      <c r="F88" s="83"/>
      <c r="G88" s="131">
        <f>G89+G93</f>
        <v>2045</v>
      </c>
      <c r="H88" s="50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67"/>
      <c r="Y88" s="54"/>
      <c r="Z88" s="131">
        <f>Z89+Z93</f>
        <v>324.58</v>
      </c>
      <c r="AA88" s="147">
        <f t="shared" si="13"/>
        <v>15.871882640586795</v>
      </c>
      <c r="AB88" s="245"/>
    </row>
    <row r="89" spans="1:28" ht="32.25" outlineLevel="5" thickBot="1">
      <c r="A89" s="5" t="s">
        <v>94</v>
      </c>
      <c r="B89" s="21">
        <v>951</v>
      </c>
      <c r="C89" s="6" t="s">
        <v>67</v>
      </c>
      <c r="D89" s="6" t="s">
        <v>272</v>
      </c>
      <c r="E89" s="6" t="s">
        <v>91</v>
      </c>
      <c r="F89" s="6"/>
      <c r="G89" s="133">
        <f>G90+G91+G92</f>
        <v>1479.728</v>
      </c>
      <c r="H89" s="50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67"/>
      <c r="Y89" s="54"/>
      <c r="Z89" s="133">
        <f>Z90+Z91+Z92</f>
        <v>300.525</v>
      </c>
      <c r="AA89" s="147">
        <f t="shared" si="13"/>
        <v>20.309475795551613</v>
      </c>
      <c r="AB89" s="245"/>
    </row>
    <row r="90" spans="1:28" ht="19.5" customHeight="1" outlineLevel="5" thickBot="1">
      <c r="A90" s="80" t="s">
        <v>259</v>
      </c>
      <c r="B90" s="84">
        <v>951</v>
      </c>
      <c r="C90" s="85" t="s">
        <v>67</v>
      </c>
      <c r="D90" s="85" t="s">
        <v>272</v>
      </c>
      <c r="E90" s="85" t="s">
        <v>92</v>
      </c>
      <c r="F90" s="85"/>
      <c r="G90" s="130">
        <v>1138.359</v>
      </c>
      <c r="H90" s="50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67"/>
      <c r="Y90" s="54"/>
      <c r="Z90" s="130">
        <v>250.16</v>
      </c>
      <c r="AA90" s="147">
        <f t="shared" si="13"/>
        <v>21.97549279269545</v>
      </c>
      <c r="AB90" s="245"/>
    </row>
    <row r="91" spans="1:28" ht="30.75" customHeight="1" outlineLevel="5" thickBot="1">
      <c r="A91" s="80" t="s">
        <v>261</v>
      </c>
      <c r="B91" s="84">
        <v>951</v>
      </c>
      <c r="C91" s="85" t="s">
        <v>67</v>
      </c>
      <c r="D91" s="85" t="s">
        <v>272</v>
      </c>
      <c r="E91" s="85" t="s">
        <v>93</v>
      </c>
      <c r="F91" s="85"/>
      <c r="G91" s="130">
        <v>0</v>
      </c>
      <c r="H91" s="50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67"/>
      <c r="Y91" s="54"/>
      <c r="Z91" s="130">
        <v>0</v>
      </c>
      <c r="AA91" s="147">
        <v>0</v>
      </c>
      <c r="AB91" s="245"/>
    </row>
    <row r="92" spans="1:28" ht="48" outlineLevel="5" thickBot="1">
      <c r="A92" s="80" t="s">
        <v>254</v>
      </c>
      <c r="B92" s="84">
        <v>951</v>
      </c>
      <c r="C92" s="85" t="s">
        <v>67</v>
      </c>
      <c r="D92" s="85" t="s">
        <v>272</v>
      </c>
      <c r="E92" s="85" t="s">
        <v>255</v>
      </c>
      <c r="F92" s="85"/>
      <c r="G92" s="130">
        <v>341.369</v>
      </c>
      <c r="H92" s="50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67"/>
      <c r="Y92" s="54"/>
      <c r="Z92" s="130">
        <v>50.365</v>
      </c>
      <c r="AA92" s="147">
        <f t="shared" si="13"/>
        <v>14.753829433838456</v>
      </c>
      <c r="AB92" s="245"/>
    </row>
    <row r="93" spans="1:28" ht="21.75" customHeight="1" outlineLevel="6" thickBot="1">
      <c r="A93" s="5" t="s">
        <v>100</v>
      </c>
      <c r="B93" s="21">
        <v>951</v>
      </c>
      <c r="C93" s="6" t="s">
        <v>67</v>
      </c>
      <c r="D93" s="6" t="s">
        <v>272</v>
      </c>
      <c r="E93" s="6" t="s">
        <v>95</v>
      </c>
      <c r="F93" s="6"/>
      <c r="G93" s="133">
        <f>G94</f>
        <v>565.272</v>
      </c>
      <c r="H93" s="32">
        <f aca="true" t="shared" si="16" ref="H93:P93">H94</f>
        <v>0</v>
      </c>
      <c r="I93" s="32">
        <f t="shared" si="16"/>
        <v>0</v>
      </c>
      <c r="J93" s="32">
        <f t="shared" si="16"/>
        <v>0</v>
      </c>
      <c r="K93" s="32">
        <f t="shared" si="16"/>
        <v>0</v>
      </c>
      <c r="L93" s="32">
        <f t="shared" si="16"/>
        <v>0</v>
      </c>
      <c r="M93" s="32">
        <f t="shared" si="16"/>
        <v>0</v>
      </c>
      <c r="N93" s="32">
        <f t="shared" si="16"/>
        <v>0</v>
      </c>
      <c r="O93" s="32">
        <f t="shared" si="16"/>
        <v>0</v>
      </c>
      <c r="P93" s="32">
        <f t="shared" si="16"/>
        <v>0</v>
      </c>
      <c r="Q93" s="32">
        <f aca="true" t="shared" si="17" ref="Q93:W93">Q94</f>
        <v>0</v>
      </c>
      <c r="R93" s="32">
        <f t="shared" si="17"/>
        <v>0</v>
      </c>
      <c r="S93" s="32">
        <f t="shared" si="17"/>
        <v>0</v>
      </c>
      <c r="T93" s="32">
        <f t="shared" si="17"/>
        <v>0</v>
      </c>
      <c r="U93" s="32">
        <f t="shared" si="17"/>
        <v>0</v>
      </c>
      <c r="V93" s="32">
        <f t="shared" si="17"/>
        <v>0</v>
      </c>
      <c r="W93" s="32">
        <f t="shared" si="17"/>
        <v>0</v>
      </c>
      <c r="X93" s="60">
        <f>X94</f>
        <v>9539.0701</v>
      </c>
      <c r="Y93" s="54">
        <f>X93/G93*100</f>
        <v>1687.5185928190324</v>
      </c>
      <c r="Z93" s="133">
        <f>Z94</f>
        <v>24.055</v>
      </c>
      <c r="AA93" s="147">
        <f t="shared" si="13"/>
        <v>4.255473471178477</v>
      </c>
      <c r="AB93" s="245"/>
    </row>
    <row r="94" spans="1:28" ht="32.25" outlineLevel="4" thickBot="1">
      <c r="A94" s="80" t="s">
        <v>101</v>
      </c>
      <c r="B94" s="84">
        <v>951</v>
      </c>
      <c r="C94" s="85" t="s">
        <v>67</v>
      </c>
      <c r="D94" s="85" t="s">
        <v>272</v>
      </c>
      <c r="E94" s="85" t="s">
        <v>96</v>
      </c>
      <c r="F94" s="85"/>
      <c r="G94" s="130">
        <v>565.272</v>
      </c>
      <c r="H94" s="33">
        <f aca="true" t="shared" si="18" ref="H94:X94">H95</f>
        <v>0</v>
      </c>
      <c r="I94" s="33">
        <f t="shared" si="18"/>
        <v>0</v>
      </c>
      <c r="J94" s="33">
        <f t="shared" si="18"/>
        <v>0</v>
      </c>
      <c r="K94" s="33">
        <f t="shared" si="18"/>
        <v>0</v>
      </c>
      <c r="L94" s="33">
        <f t="shared" si="18"/>
        <v>0</v>
      </c>
      <c r="M94" s="33">
        <f t="shared" si="18"/>
        <v>0</v>
      </c>
      <c r="N94" s="33">
        <f t="shared" si="18"/>
        <v>0</v>
      </c>
      <c r="O94" s="33">
        <f t="shared" si="18"/>
        <v>0</v>
      </c>
      <c r="P94" s="33">
        <f t="shared" si="18"/>
        <v>0</v>
      </c>
      <c r="Q94" s="33">
        <f t="shared" si="18"/>
        <v>0</v>
      </c>
      <c r="R94" s="33">
        <f t="shared" si="18"/>
        <v>0</v>
      </c>
      <c r="S94" s="33">
        <f t="shared" si="18"/>
        <v>0</v>
      </c>
      <c r="T94" s="33">
        <f t="shared" si="18"/>
        <v>0</v>
      </c>
      <c r="U94" s="33">
        <f t="shared" si="18"/>
        <v>0</v>
      </c>
      <c r="V94" s="33">
        <f t="shared" si="18"/>
        <v>0</v>
      </c>
      <c r="W94" s="33">
        <f t="shared" si="18"/>
        <v>0</v>
      </c>
      <c r="X94" s="57">
        <f t="shared" si="18"/>
        <v>9539.0701</v>
      </c>
      <c r="Y94" s="54">
        <f>X94/G94*100</f>
        <v>1687.5185928190324</v>
      </c>
      <c r="Z94" s="130">
        <v>24.055</v>
      </c>
      <c r="AA94" s="147">
        <f t="shared" si="13"/>
        <v>4.255473471178477</v>
      </c>
      <c r="AB94" s="245"/>
    </row>
    <row r="95" spans="1:28" ht="48" outlineLevel="5" thickBot="1">
      <c r="A95" s="102" t="s">
        <v>205</v>
      </c>
      <c r="B95" s="82">
        <v>951</v>
      </c>
      <c r="C95" s="83" t="s">
        <v>67</v>
      </c>
      <c r="D95" s="83" t="s">
        <v>266</v>
      </c>
      <c r="E95" s="83" t="s">
        <v>5</v>
      </c>
      <c r="F95" s="83"/>
      <c r="G95" s="131">
        <f>G96+G100</f>
        <v>17762.5</v>
      </c>
      <c r="H95" s="26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42"/>
      <c r="X95" s="58">
        <v>9539.0701</v>
      </c>
      <c r="Y95" s="54">
        <f>X95/G95*100</f>
        <v>53.70342068965518</v>
      </c>
      <c r="Z95" s="131">
        <f>Z96+Z100</f>
        <v>4581.813</v>
      </c>
      <c r="AA95" s="147">
        <f t="shared" si="13"/>
        <v>25.794865587614357</v>
      </c>
      <c r="AB95" s="245"/>
    </row>
    <row r="96" spans="1:28" ht="32.25" outlineLevel="5" thickBot="1">
      <c r="A96" s="5" t="s">
        <v>94</v>
      </c>
      <c r="B96" s="21">
        <v>951</v>
      </c>
      <c r="C96" s="6" t="s">
        <v>67</v>
      </c>
      <c r="D96" s="6" t="s">
        <v>266</v>
      </c>
      <c r="E96" s="6" t="s">
        <v>91</v>
      </c>
      <c r="F96" s="6"/>
      <c r="G96" s="133">
        <f>G97+G98+G99</f>
        <v>17650.2</v>
      </c>
      <c r="H96" s="50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67"/>
      <c r="Y96" s="54"/>
      <c r="Z96" s="133">
        <f>Z97+Z98+Z99</f>
        <v>4580.313</v>
      </c>
      <c r="AA96" s="147">
        <f t="shared" si="13"/>
        <v>25.950487813169254</v>
      </c>
      <c r="AB96" s="245"/>
    </row>
    <row r="97" spans="1:28" ht="21.75" customHeight="1" outlineLevel="5" thickBot="1">
      <c r="A97" s="80" t="s">
        <v>259</v>
      </c>
      <c r="B97" s="84">
        <v>951</v>
      </c>
      <c r="C97" s="85" t="s">
        <v>67</v>
      </c>
      <c r="D97" s="85" t="s">
        <v>266</v>
      </c>
      <c r="E97" s="85" t="s">
        <v>92</v>
      </c>
      <c r="F97" s="85"/>
      <c r="G97" s="130">
        <v>13554.7</v>
      </c>
      <c r="H97" s="50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67"/>
      <c r="Y97" s="54"/>
      <c r="Z97" s="130">
        <v>3513.791</v>
      </c>
      <c r="AA97" s="147">
        <f t="shared" si="13"/>
        <v>25.923045143013123</v>
      </c>
      <c r="AB97" s="245"/>
    </row>
    <row r="98" spans="1:28" ht="35.25" customHeight="1" outlineLevel="5" thickBot="1">
      <c r="A98" s="80" t="s">
        <v>261</v>
      </c>
      <c r="B98" s="84">
        <v>951</v>
      </c>
      <c r="C98" s="85" t="s">
        <v>67</v>
      </c>
      <c r="D98" s="85" t="s">
        <v>266</v>
      </c>
      <c r="E98" s="85" t="s">
        <v>93</v>
      </c>
      <c r="F98" s="85"/>
      <c r="G98" s="130">
        <v>2</v>
      </c>
      <c r="H98" s="182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73"/>
      <c r="Y98" s="171"/>
      <c r="Z98" s="130">
        <v>0</v>
      </c>
      <c r="AA98" s="147">
        <f t="shared" si="13"/>
        <v>0</v>
      </c>
      <c r="AB98" s="245"/>
    </row>
    <row r="99" spans="1:28" ht="48" outlineLevel="5" thickBot="1">
      <c r="A99" s="80" t="s">
        <v>254</v>
      </c>
      <c r="B99" s="84">
        <v>951</v>
      </c>
      <c r="C99" s="85" t="s">
        <v>67</v>
      </c>
      <c r="D99" s="85" t="s">
        <v>266</v>
      </c>
      <c r="E99" s="85" t="s">
        <v>255</v>
      </c>
      <c r="F99" s="85"/>
      <c r="G99" s="130">
        <v>4093.5</v>
      </c>
      <c r="H99" s="182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73"/>
      <c r="Y99" s="171"/>
      <c r="Z99" s="130">
        <v>1066.522</v>
      </c>
      <c r="AA99" s="147">
        <f t="shared" si="13"/>
        <v>26.054036887748865</v>
      </c>
      <c r="AB99" s="245"/>
    </row>
    <row r="100" spans="1:28" ht="16.5" customHeight="1" outlineLevel="5" thickBot="1">
      <c r="A100" s="5" t="s">
        <v>100</v>
      </c>
      <c r="B100" s="21">
        <v>951</v>
      </c>
      <c r="C100" s="6" t="s">
        <v>67</v>
      </c>
      <c r="D100" s="6" t="s">
        <v>266</v>
      </c>
      <c r="E100" s="6" t="s">
        <v>95</v>
      </c>
      <c r="F100" s="6"/>
      <c r="G100" s="133">
        <f>G101</f>
        <v>112.3</v>
      </c>
      <c r="H100" s="182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73"/>
      <c r="Y100" s="171"/>
      <c r="Z100" s="133">
        <f>Z101</f>
        <v>1.5</v>
      </c>
      <c r="AA100" s="147">
        <f t="shared" si="13"/>
        <v>1.3357079252003563</v>
      </c>
      <c r="AB100" s="245"/>
    </row>
    <row r="101" spans="1:28" ht="32.25" outlineLevel="6" thickBot="1">
      <c r="A101" s="80" t="s">
        <v>101</v>
      </c>
      <c r="B101" s="84">
        <v>951</v>
      </c>
      <c r="C101" s="85" t="s">
        <v>67</v>
      </c>
      <c r="D101" s="85" t="s">
        <v>266</v>
      </c>
      <c r="E101" s="85" t="s">
        <v>96</v>
      </c>
      <c r="F101" s="85"/>
      <c r="G101" s="130">
        <v>112.3</v>
      </c>
      <c r="H101" s="178" t="e">
        <f>#REF!</f>
        <v>#REF!</v>
      </c>
      <c r="I101" s="178" t="e">
        <f>#REF!</f>
        <v>#REF!</v>
      </c>
      <c r="J101" s="178" t="e">
        <f>#REF!</f>
        <v>#REF!</v>
      </c>
      <c r="K101" s="178" t="e">
        <f>#REF!</f>
        <v>#REF!</v>
      </c>
      <c r="L101" s="178" t="e">
        <f>#REF!</f>
        <v>#REF!</v>
      </c>
      <c r="M101" s="178" t="e">
        <f>#REF!</f>
        <v>#REF!</v>
      </c>
      <c r="N101" s="178" t="e">
        <f>#REF!</f>
        <v>#REF!</v>
      </c>
      <c r="O101" s="178" t="e">
        <f>#REF!</f>
        <v>#REF!</v>
      </c>
      <c r="P101" s="178" t="e">
        <f>#REF!</f>
        <v>#REF!</v>
      </c>
      <c r="Q101" s="178" t="e">
        <f>#REF!</f>
        <v>#REF!</v>
      </c>
      <c r="R101" s="178" t="e">
        <f>#REF!</f>
        <v>#REF!</v>
      </c>
      <c r="S101" s="178" t="e">
        <f>#REF!</f>
        <v>#REF!</v>
      </c>
      <c r="T101" s="178" t="e">
        <f>#REF!</f>
        <v>#REF!</v>
      </c>
      <c r="U101" s="178" t="e">
        <f>#REF!</f>
        <v>#REF!</v>
      </c>
      <c r="V101" s="178" t="e">
        <f>#REF!</f>
        <v>#REF!</v>
      </c>
      <c r="W101" s="178" t="e">
        <f>#REF!</f>
        <v>#REF!</v>
      </c>
      <c r="X101" s="179" t="e">
        <f>#REF!</f>
        <v>#REF!</v>
      </c>
      <c r="Y101" s="171" t="e">
        <f>X101/G101*100</f>
        <v>#REF!</v>
      </c>
      <c r="Z101" s="130">
        <v>1.5</v>
      </c>
      <c r="AA101" s="147">
        <f t="shared" si="13"/>
        <v>1.3357079252003563</v>
      </c>
      <c r="AB101" s="245"/>
    </row>
    <row r="102" spans="1:28" ht="19.5" customHeight="1" outlineLevel="6" thickBot="1">
      <c r="A102" s="86" t="s">
        <v>140</v>
      </c>
      <c r="B102" s="82">
        <v>951</v>
      </c>
      <c r="C102" s="83" t="s">
        <v>67</v>
      </c>
      <c r="D102" s="83" t="s">
        <v>268</v>
      </c>
      <c r="E102" s="83" t="s">
        <v>5</v>
      </c>
      <c r="F102" s="83"/>
      <c r="G102" s="131">
        <f>G103+G104+G105</f>
        <v>0</v>
      </c>
      <c r="H102" s="32" t="e">
        <f>#REF!+H103</f>
        <v>#REF!</v>
      </c>
      <c r="I102" s="32" t="e">
        <f>#REF!+I103</f>
        <v>#REF!</v>
      </c>
      <c r="J102" s="32" t="e">
        <f>#REF!+J103</f>
        <v>#REF!</v>
      </c>
      <c r="K102" s="32" t="e">
        <f>#REF!+K103</f>
        <v>#REF!</v>
      </c>
      <c r="L102" s="32" t="e">
        <f>#REF!+L103</f>
        <v>#REF!</v>
      </c>
      <c r="M102" s="32" t="e">
        <f>#REF!+M103</f>
        <v>#REF!</v>
      </c>
      <c r="N102" s="32" t="e">
        <f>#REF!+N103</f>
        <v>#REF!</v>
      </c>
      <c r="O102" s="32" t="e">
        <f>#REF!+O103</f>
        <v>#REF!</v>
      </c>
      <c r="P102" s="32" t="e">
        <f>#REF!+P103</f>
        <v>#REF!</v>
      </c>
      <c r="Q102" s="32" t="e">
        <f>#REF!+Q103</f>
        <v>#REF!</v>
      </c>
      <c r="R102" s="32" t="e">
        <f>#REF!+R103</f>
        <v>#REF!</v>
      </c>
      <c r="S102" s="32" t="e">
        <f>#REF!+S103</f>
        <v>#REF!</v>
      </c>
      <c r="T102" s="32" t="e">
        <f>#REF!+T103</f>
        <v>#REF!</v>
      </c>
      <c r="U102" s="32" t="e">
        <f>#REF!+U103</f>
        <v>#REF!</v>
      </c>
      <c r="V102" s="32" t="e">
        <f>#REF!+V103</f>
        <v>#REF!</v>
      </c>
      <c r="W102" s="32" t="e">
        <f>#REF!+W103</f>
        <v>#REF!</v>
      </c>
      <c r="X102" s="63" t="e">
        <f>#REF!+X103</f>
        <v>#REF!</v>
      </c>
      <c r="Y102" s="54" t="e">
        <f>X102/G102*100</f>
        <v>#REF!</v>
      </c>
      <c r="Z102" s="131">
        <f>Z103+Z104+Z105</f>
        <v>68.919</v>
      </c>
      <c r="AA102" s="147">
        <v>0</v>
      </c>
      <c r="AB102" s="245"/>
    </row>
    <row r="103" spans="1:28" ht="16.5" customHeight="1" outlineLevel="4" thickBot="1">
      <c r="A103" s="141" t="s">
        <v>110</v>
      </c>
      <c r="B103" s="148">
        <v>951</v>
      </c>
      <c r="C103" s="142" t="s">
        <v>67</v>
      </c>
      <c r="D103" s="142" t="s">
        <v>268</v>
      </c>
      <c r="E103" s="142" t="s">
        <v>223</v>
      </c>
      <c r="F103" s="142"/>
      <c r="G103" s="143">
        <v>0</v>
      </c>
      <c r="H103" s="205">
        <f aca="true" t="shared" si="19" ref="H103:W103">H109</f>
        <v>0</v>
      </c>
      <c r="I103" s="205">
        <f t="shared" si="19"/>
        <v>0</v>
      </c>
      <c r="J103" s="205">
        <f t="shared" si="19"/>
        <v>0</v>
      </c>
      <c r="K103" s="205">
        <f t="shared" si="19"/>
        <v>0</v>
      </c>
      <c r="L103" s="205">
        <f t="shared" si="19"/>
        <v>0</v>
      </c>
      <c r="M103" s="205">
        <f t="shared" si="19"/>
        <v>0</v>
      </c>
      <c r="N103" s="205">
        <f t="shared" si="19"/>
        <v>0</v>
      </c>
      <c r="O103" s="205">
        <f t="shared" si="19"/>
        <v>0</v>
      </c>
      <c r="P103" s="205">
        <f t="shared" si="19"/>
        <v>0</v>
      </c>
      <c r="Q103" s="205">
        <f t="shared" si="19"/>
        <v>0</v>
      </c>
      <c r="R103" s="205">
        <f t="shared" si="19"/>
        <v>0</v>
      </c>
      <c r="S103" s="205">
        <f t="shared" si="19"/>
        <v>0</v>
      </c>
      <c r="T103" s="205">
        <f t="shared" si="19"/>
        <v>0</v>
      </c>
      <c r="U103" s="205">
        <f t="shared" si="19"/>
        <v>0</v>
      </c>
      <c r="V103" s="205">
        <f t="shared" si="19"/>
        <v>0</v>
      </c>
      <c r="W103" s="205">
        <f t="shared" si="19"/>
        <v>0</v>
      </c>
      <c r="X103" s="206">
        <f>X109</f>
        <v>1067.9833</v>
      </c>
      <c r="Y103" s="149" t="e">
        <f>X103/G103*100</f>
        <v>#DIV/0!</v>
      </c>
      <c r="Z103" s="143">
        <v>18.5</v>
      </c>
      <c r="AA103" s="147">
        <v>0</v>
      </c>
      <c r="AB103" s="245"/>
    </row>
    <row r="104" spans="1:28" ht="16.5" customHeight="1" outlineLevel="4" thickBot="1">
      <c r="A104" s="141" t="s">
        <v>104</v>
      </c>
      <c r="B104" s="148">
        <v>951</v>
      </c>
      <c r="C104" s="142" t="s">
        <v>67</v>
      </c>
      <c r="D104" s="142" t="s">
        <v>268</v>
      </c>
      <c r="E104" s="142" t="s">
        <v>99</v>
      </c>
      <c r="F104" s="142"/>
      <c r="G104" s="143">
        <v>0</v>
      </c>
      <c r="H104" s="153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204"/>
      <c r="Y104" s="149"/>
      <c r="Z104" s="143">
        <v>0</v>
      </c>
      <c r="AA104" s="147">
        <v>0</v>
      </c>
      <c r="AB104" s="245"/>
    </row>
    <row r="105" spans="1:28" ht="16.5" customHeight="1" outlineLevel="4" thickBot="1">
      <c r="A105" s="141" t="s">
        <v>364</v>
      </c>
      <c r="B105" s="148">
        <v>951</v>
      </c>
      <c r="C105" s="142" t="s">
        <v>67</v>
      </c>
      <c r="D105" s="142" t="s">
        <v>268</v>
      </c>
      <c r="E105" s="142" t="s">
        <v>365</v>
      </c>
      <c r="F105" s="142"/>
      <c r="G105" s="143">
        <v>0</v>
      </c>
      <c r="H105" s="153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204"/>
      <c r="Y105" s="149"/>
      <c r="Z105" s="143">
        <v>50.419</v>
      </c>
      <c r="AA105" s="147">
        <v>0</v>
      </c>
      <c r="AB105" s="245"/>
    </row>
    <row r="106" spans="1:28" ht="33.75" customHeight="1" outlineLevel="4" thickBot="1">
      <c r="A106" s="86" t="s">
        <v>141</v>
      </c>
      <c r="B106" s="82">
        <v>951</v>
      </c>
      <c r="C106" s="83" t="s">
        <v>67</v>
      </c>
      <c r="D106" s="83" t="s">
        <v>273</v>
      </c>
      <c r="E106" s="83" t="s">
        <v>5</v>
      </c>
      <c r="F106" s="83"/>
      <c r="G106" s="131">
        <f>G107+G111+G113</f>
        <v>22028.2</v>
      </c>
      <c r="H106" s="182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2"/>
      <c r="Y106" s="171"/>
      <c r="Z106" s="131">
        <f>Z107+Z111+Z113</f>
        <v>5968.222000000001</v>
      </c>
      <c r="AA106" s="147">
        <f t="shared" si="13"/>
        <v>27.09355280958045</v>
      </c>
      <c r="AB106" s="245"/>
    </row>
    <row r="107" spans="1:28" ht="15.75" customHeight="1" outlineLevel="4" thickBot="1">
      <c r="A107" s="5" t="s">
        <v>112</v>
      </c>
      <c r="B107" s="21">
        <v>951</v>
      </c>
      <c r="C107" s="6" t="s">
        <v>67</v>
      </c>
      <c r="D107" s="6" t="s">
        <v>273</v>
      </c>
      <c r="E107" s="6" t="s">
        <v>111</v>
      </c>
      <c r="F107" s="6"/>
      <c r="G107" s="133">
        <f>G108+G109+G110</f>
        <v>13978.2</v>
      </c>
      <c r="H107" s="182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2"/>
      <c r="Y107" s="171"/>
      <c r="Z107" s="133">
        <f>Z108+Z109+Z110</f>
        <v>3450.1620000000003</v>
      </c>
      <c r="AA107" s="147">
        <f t="shared" si="13"/>
        <v>24.682448383912092</v>
      </c>
      <c r="AB107" s="245"/>
    </row>
    <row r="108" spans="1:28" ht="15.75" customHeight="1" outlineLevel="4" thickBot="1">
      <c r="A108" s="80" t="s">
        <v>258</v>
      </c>
      <c r="B108" s="84">
        <v>951</v>
      </c>
      <c r="C108" s="85" t="s">
        <v>67</v>
      </c>
      <c r="D108" s="85" t="s">
        <v>273</v>
      </c>
      <c r="E108" s="85" t="s">
        <v>113</v>
      </c>
      <c r="F108" s="85"/>
      <c r="G108" s="130">
        <v>10971</v>
      </c>
      <c r="H108" s="182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2"/>
      <c r="Y108" s="171"/>
      <c r="Z108" s="130">
        <v>2691.777</v>
      </c>
      <c r="AA108" s="147">
        <f t="shared" si="13"/>
        <v>24.535384194695105</v>
      </c>
      <c r="AB108" s="245"/>
    </row>
    <row r="109" spans="1:28" ht="32.25" outlineLevel="5" thickBot="1">
      <c r="A109" s="80" t="s">
        <v>260</v>
      </c>
      <c r="B109" s="84">
        <v>951</v>
      </c>
      <c r="C109" s="85" t="s">
        <v>67</v>
      </c>
      <c r="D109" s="85" t="s">
        <v>273</v>
      </c>
      <c r="E109" s="85" t="s">
        <v>114</v>
      </c>
      <c r="F109" s="85"/>
      <c r="G109" s="130">
        <v>0</v>
      </c>
      <c r="H109" s="190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83"/>
      <c r="X109" s="170">
        <v>1067.9833</v>
      </c>
      <c r="Y109" s="171">
        <f>X109/G106*100</f>
        <v>4.848254964091483</v>
      </c>
      <c r="Z109" s="130">
        <v>0</v>
      </c>
      <c r="AA109" s="147">
        <v>0</v>
      </c>
      <c r="AB109" s="245"/>
    </row>
    <row r="110" spans="1:28" ht="18.75" customHeight="1" outlineLevel="6" thickBot="1">
      <c r="A110" s="80" t="s">
        <v>256</v>
      </c>
      <c r="B110" s="84">
        <v>951</v>
      </c>
      <c r="C110" s="85" t="s">
        <v>67</v>
      </c>
      <c r="D110" s="85" t="s">
        <v>273</v>
      </c>
      <c r="E110" s="85" t="s">
        <v>257</v>
      </c>
      <c r="F110" s="85"/>
      <c r="G110" s="130">
        <v>3007.2</v>
      </c>
      <c r="H110" s="178" t="e">
        <f aca="true" t="shared" si="20" ref="H110:W110">H111</f>
        <v>#REF!</v>
      </c>
      <c r="I110" s="178" t="e">
        <f t="shared" si="20"/>
        <v>#REF!</v>
      </c>
      <c r="J110" s="178" t="e">
        <f t="shared" si="20"/>
        <v>#REF!</v>
      </c>
      <c r="K110" s="178" t="e">
        <f t="shared" si="20"/>
        <v>#REF!</v>
      </c>
      <c r="L110" s="178" t="e">
        <f t="shared" si="20"/>
        <v>#REF!</v>
      </c>
      <c r="M110" s="178" t="e">
        <f t="shared" si="20"/>
        <v>#REF!</v>
      </c>
      <c r="N110" s="178" t="e">
        <f t="shared" si="20"/>
        <v>#REF!</v>
      </c>
      <c r="O110" s="178" t="e">
        <f t="shared" si="20"/>
        <v>#REF!</v>
      </c>
      <c r="P110" s="178" t="e">
        <f t="shared" si="20"/>
        <v>#REF!</v>
      </c>
      <c r="Q110" s="178" t="e">
        <f t="shared" si="20"/>
        <v>#REF!</v>
      </c>
      <c r="R110" s="178" t="e">
        <f t="shared" si="20"/>
        <v>#REF!</v>
      </c>
      <c r="S110" s="178" t="e">
        <f t="shared" si="20"/>
        <v>#REF!</v>
      </c>
      <c r="T110" s="178" t="e">
        <f t="shared" si="20"/>
        <v>#REF!</v>
      </c>
      <c r="U110" s="178" t="e">
        <f t="shared" si="20"/>
        <v>#REF!</v>
      </c>
      <c r="V110" s="178" t="e">
        <f t="shared" si="20"/>
        <v>#REF!</v>
      </c>
      <c r="W110" s="178" t="e">
        <f t="shared" si="20"/>
        <v>#REF!</v>
      </c>
      <c r="X110" s="179" t="e">
        <f>X111</f>
        <v>#REF!</v>
      </c>
      <c r="Y110" s="171" t="e">
        <f>X110/G107*100</f>
        <v>#REF!</v>
      </c>
      <c r="Z110" s="130">
        <v>758.385</v>
      </c>
      <c r="AA110" s="147">
        <f t="shared" si="13"/>
        <v>25.2189744612929</v>
      </c>
      <c r="AB110" s="245"/>
    </row>
    <row r="111" spans="1:28" ht="18" customHeight="1" outlineLevel="6" thickBot="1">
      <c r="A111" s="5" t="s">
        <v>100</v>
      </c>
      <c r="B111" s="21">
        <v>951</v>
      </c>
      <c r="C111" s="6" t="s">
        <v>67</v>
      </c>
      <c r="D111" s="6" t="s">
        <v>273</v>
      </c>
      <c r="E111" s="6" t="s">
        <v>95</v>
      </c>
      <c r="F111" s="6"/>
      <c r="G111" s="133">
        <f>G112</f>
        <v>7769</v>
      </c>
      <c r="H111" s="192" t="e">
        <f>#REF!</f>
        <v>#REF!</v>
      </c>
      <c r="I111" s="192" t="e">
        <f>#REF!</f>
        <v>#REF!</v>
      </c>
      <c r="J111" s="192" t="e">
        <f>#REF!</f>
        <v>#REF!</v>
      </c>
      <c r="K111" s="192" t="e">
        <f>#REF!</f>
        <v>#REF!</v>
      </c>
      <c r="L111" s="192" t="e">
        <f>#REF!</f>
        <v>#REF!</v>
      </c>
      <c r="M111" s="192" t="e">
        <f>#REF!</f>
        <v>#REF!</v>
      </c>
      <c r="N111" s="192" t="e">
        <f>#REF!</f>
        <v>#REF!</v>
      </c>
      <c r="O111" s="192" t="e">
        <f>#REF!</f>
        <v>#REF!</v>
      </c>
      <c r="P111" s="192" t="e">
        <f>#REF!</f>
        <v>#REF!</v>
      </c>
      <c r="Q111" s="192" t="e">
        <f>#REF!</f>
        <v>#REF!</v>
      </c>
      <c r="R111" s="192" t="e">
        <f>#REF!</f>
        <v>#REF!</v>
      </c>
      <c r="S111" s="192" t="e">
        <f>#REF!</f>
        <v>#REF!</v>
      </c>
      <c r="T111" s="192" t="e">
        <f>#REF!</f>
        <v>#REF!</v>
      </c>
      <c r="U111" s="192" t="e">
        <f>#REF!</f>
        <v>#REF!</v>
      </c>
      <c r="V111" s="192" t="e">
        <f>#REF!</f>
        <v>#REF!</v>
      </c>
      <c r="W111" s="192" t="e">
        <f>#REF!</f>
        <v>#REF!</v>
      </c>
      <c r="X111" s="192" t="e">
        <f>#REF!</f>
        <v>#REF!</v>
      </c>
      <c r="Y111" s="171" t="e">
        <f>X111/G108*100</f>
        <v>#REF!</v>
      </c>
      <c r="Z111" s="133">
        <f>Z112</f>
        <v>2454.931</v>
      </c>
      <c r="AA111" s="147">
        <f t="shared" si="13"/>
        <v>31.599060368129745</v>
      </c>
      <c r="AB111" s="245"/>
    </row>
    <row r="112" spans="1:28" ht="32.25" outlineLevel="6" thickBot="1">
      <c r="A112" s="80" t="s">
        <v>101</v>
      </c>
      <c r="B112" s="84">
        <v>951</v>
      </c>
      <c r="C112" s="85" t="s">
        <v>67</v>
      </c>
      <c r="D112" s="85" t="s">
        <v>273</v>
      </c>
      <c r="E112" s="85" t="s">
        <v>96</v>
      </c>
      <c r="F112" s="85"/>
      <c r="G112" s="130">
        <v>7769</v>
      </c>
      <c r="H112" s="198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173"/>
      <c r="Y112" s="171"/>
      <c r="Z112" s="130">
        <v>2454.931</v>
      </c>
      <c r="AA112" s="147">
        <f t="shared" si="13"/>
        <v>31.599060368129745</v>
      </c>
      <c r="AB112" s="245"/>
    </row>
    <row r="113" spans="1:28" ht="16.5" outlineLevel="6" thickBot="1">
      <c r="A113" s="5" t="s">
        <v>102</v>
      </c>
      <c r="B113" s="21">
        <v>951</v>
      </c>
      <c r="C113" s="6" t="s">
        <v>67</v>
      </c>
      <c r="D113" s="6" t="s">
        <v>273</v>
      </c>
      <c r="E113" s="6" t="s">
        <v>97</v>
      </c>
      <c r="F113" s="6"/>
      <c r="G113" s="133">
        <f>G114+G115+G116</f>
        <v>281</v>
      </c>
      <c r="H113" s="198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73"/>
      <c r="Y113" s="171"/>
      <c r="Z113" s="133">
        <f>Z114+Z115+Z116</f>
        <v>63.129</v>
      </c>
      <c r="AA113" s="147">
        <f t="shared" si="13"/>
        <v>22.465836298932384</v>
      </c>
      <c r="AB113" s="245"/>
    </row>
    <row r="114" spans="1:28" ht="17.25" customHeight="1" outlineLevel="6" thickBot="1">
      <c r="A114" s="80" t="s">
        <v>103</v>
      </c>
      <c r="B114" s="84">
        <v>951</v>
      </c>
      <c r="C114" s="85" t="s">
        <v>67</v>
      </c>
      <c r="D114" s="85" t="s">
        <v>273</v>
      </c>
      <c r="E114" s="85" t="s">
        <v>98</v>
      </c>
      <c r="F114" s="85"/>
      <c r="G114" s="130">
        <v>252</v>
      </c>
      <c r="H114" s="198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73"/>
      <c r="Y114" s="171"/>
      <c r="Z114" s="130">
        <v>60.608</v>
      </c>
      <c r="AA114" s="147">
        <f t="shared" si="13"/>
        <v>24.05079365079365</v>
      </c>
      <c r="AB114" s="245"/>
    </row>
    <row r="115" spans="1:28" ht="16.5" outlineLevel="6" thickBot="1">
      <c r="A115" s="80" t="s">
        <v>104</v>
      </c>
      <c r="B115" s="84">
        <v>951</v>
      </c>
      <c r="C115" s="85" t="s">
        <v>67</v>
      </c>
      <c r="D115" s="85" t="s">
        <v>273</v>
      </c>
      <c r="E115" s="85" t="s">
        <v>99</v>
      </c>
      <c r="F115" s="85"/>
      <c r="G115" s="130">
        <v>21</v>
      </c>
      <c r="H115" s="198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73"/>
      <c r="Y115" s="171"/>
      <c r="Z115" s="130">
        <v>0</v>
      </c>
      <c r="AA115" s="147">
        <f t="shared" si="13"/>
        <v>0</v>
      </c>
      <c r="AB115" s="245"/>
    </row>
    <row r="116" spans="1:28" ht="16.5" outlineLevel="6" thickBot="1">
      <c r="A116" s="80" t="s">
        <v>364</v>
      </c>
      <c r="B116" s="84">
        <v>951</v>
      </c>
      <c r="C116" s="85" t="s">
        <v>67</v>
      </c>
      <c r="D116" s="85" t="s">
        <v>273</v>
      </c>
      <c r="E116" s="85" t="s">
        <v>99</v>
      </c>
      <c r="F116" s="85"/>
      <c r="G116" s="130">
        <v>8</v>
      </c>
      <c r="H116" s="198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73"/>
      <c r="Y116" s="171"/>
      <c r="Z116" s="130">
        <v>2.521</v>
      </c>
      <c r="AA116" s="147">
        <f t="shared" si="13"/>
        <v>31.5125</v>
      </c>
      <c r="AB116" s="245"/>
    </row>
    <row r="117" spans="1:28" ht="32.25" outlineLevel="6" thickBot="1">
      <c r="A117" s="103" t="s">
        <v>142</v>
      </c>
      <c r="B117" s="82">
        <v>951</v>
      </c>
      <c r="C117" s="83" t="s">
        <v>67</v>
      </c>
      <c r="D117" s="83" t="s">
        <v>274</v>
      </c>
      <c r="E117" s="83" t="s">
        <v>5</v>
      </c>
      <c r="F117" s="83"/>
      <c r="G117" s="131">
        <f>G118+G122</f>
        <v>1090.057</v>
      </c>
      <c r="H117" s="78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67"/>
      <c r="Y117" s="54"/>
      <c r="Z117" s="131">
        <f>Z118+Z122</f>
        <v>210.164</v>
      </c>
      <c r="AA117" s="147">
        <f t="shared" si="13"/>
        <v>19.280092692400487</v>
      </c>
      <c r="AB117" s="245"/>
    </row>
    <row r="118" spans="1:28" ht="32.25" outlineLevel="6" thickBot="1">
      <c r="A118" s="5" t="s">
        <v>94</v>
      </c>
      <c r="B118" s="21">
        <v>951</v>
      </c>
      <c r="C118" s="6" t="s">
        <v>67</v>
      </c>
      <c r="D118" s="6" t="s">
        <v>274</v>
      </c>
      <c r="E118" s="6" t="s">
        <v>91</v>
      </c>
      <c r="F118" s="6"/>
      <c r="G118" s="133">
        <f>G119+G120+G121</f>
        <v>1020.377</v>
      </c>
      <c r="H118" s="78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67"/>
      <c r="Y118" s="54"/>
      <c r="Z118" s="133">
        <f>Z119+Z120+Z121</f>
        <v>206.27599999999998</v>
      </c>
      <c r="AA118" s="147">
        <f t="shared" si="13"/>
        <v>20.215665386420902</v>
      </c>
      <c r="AB118" s="245"/>
    </row>
    <row r="119" spans="1:28" ht="19.5" customHeight="1" outlineLevel="6" thickBot="1">
      <c r="A119" s="80" t="s">
        <v>259</v>
      </c>
      <c r="B119" s="84">
        <v>951</v>
      </c>
      <c r="C119" s="85" t="s">
        <v>67</v>
      </c>
      <c r="D119" s="85" t="s">
        <v>274</v>
      </c>
      <c r="E119" s="85" t="s">
        <v>92</v>
      </c>
      <c r="F119" s="85"/>
      <c r="G119" s="130">
        <v>785.555</v>
      </c>
      <c r="H119" s="78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67"/>
      <c r="Y119" s="54"/>
      <c r="Z119" s="130">
        <v>171.706</v>
      </c>
      <c r="AA119" s="147">
        <f t="shared" si="13"/>
        <v>21.85792210602695</v>
      </c>
      <c r="AB119" s="245"/>
    </row>
    <row r="120" spans="1:28" ht="31.5" customHeight="1" outlineLevel="6" thickBot="1">
      <c r="A120" s="80" t="s">
        <v>261</v>
      </c>
      <c r="B120" s="84">
        <v>951</v>
      </c>
      <c r="C120" s="85" t="s">
        <v>67</v>
      </c>
      <c r="D120" s="85" t="s">
        <v>274</v>
      </c>
      <c r="E120" s="85" t="s">
        <v>93</v>
      </c>
      <c r="F120" s="85"/>
      <c r="G120" s="130">
        <v>0</v>
      </c>
      <c r="H120" s="78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67"/>
      <c r="Y120" s="54"/>
      <c r="Z120" s="130">
        <v>0</v>
      </c>
      <c r="AA120" s="147">
        <v>0</v>
      </c>
      <c r="AB120" s="245"/>
    </row>
    <row r="121" spans="1:28" ht="48" outlineLevel="6" thickBot="1">
      <c r="A121" s="80" t="s">
        <v>254</v>
      </c>
      <c r="B121" s="84">
        <v>951</v>
      </c>
      <c r="C121" s="85" t="s">
        <v>67</v>
      </c>
      <c r="D121" s="85" t="s">
        <v>274</v>
      </c>
      <c r="E121" s="85" t="s">
        <v>255</v>
      </c>
      <c r="F121" s="85"/>
      <c r="G121" s="130">
        <v>234.822</v>
      </c>
      <c r="H121" s="78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67"/>
      <c r="Y121" s="54"/>
      <c r="Z121" s="130">
        <v>34.57</v>
      </c>
      <c r="AA121" s="147">
        <f t="shared" si="13"/>
        <v>14.721789270170596</v>
      </c>
      <c r="AB121" s="245"/>
    </row>
    <row r="122" spans="1:28" ht="15" customHeight="1" outlineLevel="6" thickBot="1">
      <c r="A122" s="5" t="s">
        <v>100</v>
      </c>
      <c r="B122" s="21">
        <v>951</v>
      </c>
      <c r="C122" s="6" t="s">
        <v>67</v>
      </c>
      <c r="D122" s="6" t="s">
        <v>274</v>
      </c>
      <c r="E122" s="6" t="s">
        <v>95</v>
      </c>
      <c r="F122" s="6"/>
      <c r="G122" s="133">
        <f>G123</f>
        <v>69.68</v>
      </c>
      <c r="H122" s="198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  <c r="W122" s="197"/>
      <c r="X122" s="173"/>
      <c r="Y122" s="171"/>
      <c r="Z122" s="133">
        <f>Z123</f>
        <v>3.888</v>
      </c>
      <c r="AA122" s="147">
        <f t="shared" si="13"/>
        <v>5.5797933409873695</v>
      </c>
      <c r="AB122" s="245"/>
    </row>
    <row r="123" spans="1:28" ht="32.25" outlineLevel="6" thickBot="1">
      <c r="A123" s="80" t="s">
        <v>101</v>
      </c>
      <c r="B123" s="84">
        <v>951</v>
      </c>
      <c r="C123" s="85" t="s">
        <v>67</v>
      </c>
      <c r="D123" s="85" t="s">
        <v>275</v>
      </c>
      <c r="E123" s="85" t="s">
        <v>96</v>
      </c>
      <c r="F123" s="85"/>
      <c r="G123" s="130">
        <v>69.68</v>
      </c>
      <c r="H123" s="198"/>
      <c r="I123" s="197"/>
      <c r="J123" s="197"/>
      <c r="K123" s="197"/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  <c r="W123" s="197"/>
      <c r="X123" s="173"/>
      <c r="Y123" s="171"/>
      <c r="Z123" s="130">
        <v>3.888</v>
      </c>
      <c r="AA123" s="147">
        <f t="shared" si="13"/>
        <v>5.5797933409873695</v>
      </c>
      <c r="AB123" s="245"/>
    </row>
    <row r="124" spans="1:28" ht="32.25" outlineLevel="6" thickBot="1">
      <c r="A124" s="103" t="s">
        <v>143</v>
      </c>
      <c r="B124" s="82">
        <v>951</v>
      </c>
      <c r="C124" s="83" t="s">
        <v>67</v>
      </c>
      <c r="D124" s="83" t="s">
        <v>275</v>
      </c>
      <c r="E124" s="83" t="s">
        <v>5</v>
      </c>
      <c r="F124" s="83"/>
      <c r="G124" s="131">
        <f>G125+G129</f>
        <v>582.2869999999999</v>
      </c>
      <c r="H124" s="78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67"/>
      <c r="Y124" s="54"/>
      <c r="Z124" s="131">
        <f>Z125+Z129</f>
        <v>115.602</v>
      </c>
      <c r="AA124" s="147">
        <f t="shared" si="13"/>
        <v>19.85309649708821</v>
      </c>
      <c r="AB124" s="245"/>
    </row>
    <row r="125" spans="1:28" ht="32.25" outlineLevel="6" thickBot="1">
      <c r="A125" s="5" t="s">
        <v>94</v>
      </c>
      <c r="B125" s="21">
        <v>951</v>
      </c>
      <c r="C125" s="6" t="s">
        <v>67</v>
      </c>
      <c r="D125" s="6" t="s">
        <v>275</v>
      </c>
      <c r="E125" s="6" t="s">
        <v>91</v>
      </c>
      <c r="F125" s="6"/>
      <c r="G125" s="133">
        <f>G126+G127+G128</f>
        <v>547.636</v>
      </c>
      <c r="H125" s="78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67"/>
      <c r="Y125" s="54"/>
      <c r="Z125" s="133">
        <f>Z126+Z127+Z128</f>
        <v>109.342</v>
      </c>
      <c r="AA125" s="147">
        <f t="shared" si="13"/>
        <v>19.966181916455454</v>
      </c>
      <c r="AB125" s="245"/>
    </row>
    <row r="126" spans="1:28" ht="18.75" customHeight="1" outlineLevel="6" thickBot="1">
      <c r="A126" s="80" t="s">
        <v>259</v>
      </c>
      <c r="B126" s="84">
        <v>951</v>
      </c>
      <c r="C126" s="85" t="s">
        <v>67</v>
      </c>
      <c r="D126" s="85" t="s">
        <v>275</v>
      </c>
      <c r="E126" s="85" t="s">
        <v>92</v>
      </c>
      <c r="F126" s="85"/>
      <c r="G126" s="130">
        <v>421.539</v>
      </c>
      <c r="H126" s="78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67"/>
      <c r="Y126" s="54"/>
      <c r="Z126" s="130">
        <v>91.017</v>
      </c>
      <c r="AA126" s="147">
        <f t="shared" si="13"/>
        <v>21.591596507084752</v>
      </c>
      <c r="AB126" s="245"/>
    </row>
    <row r="127" spans="1:28" ht="33" customHeight="1" outlineLevel="6" thickBot="1">
      <c r="A127" s="80" t="s">
        <v>261</v>
      </c>
      <c r="B127" s="84">
        <v>951</v>
      </c>
      <c r="C127" s="85" t="s">
        <v>67</v>
      </c>
      <c r="D127" s="85" t="s">
        <v>275</v>
      </c>
      <c r="E127" s="85" t="s">
        <v>93</v>
      </c>
      <c r="F127" s="85"/>
      <c r="G127" s="130">
        <v>0</v>
      </c>
      <c r="H127" s="78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67"/>
      <c r="Y127" s="54"/>
      <c r="Z127" s="130">
        <v>0</v>
      </c>
      <c r="AA127" s="147">
        <v>0</v>
      </c>
      <c r="AB127" s="245"/>
    </row>
    <row r="128" spans="1:28" ht="48" outlineLevel="6" thickBot="1">
      <c r="A128" s="80" t="s">
        <v>254</v>
      </c>
      <c r="B128" s="84">
        <v>951</v>
      </c>
      <c r="C128" s="85" t="s">
        <v>67</v>
      </c>
      <c r="D128" s="85" t="s">
        <v>275</v>
      </c>
      <c r="E128" s="85" t="s">
        <v>255</v>
      </c>
      <c r="F128" s="85"/>
      <c r="G128" s="130">
        <v>126.097</v>
      </c>
      <c r="H128" s="78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67"/>
      <c r="Y128" s="54"/>
      <c r="Z128" s="130">
        <v>18.325</v>
      </c>
      <c r="AA128" s="147">
        <f t="shared" si="13"/>
        <v>14.53246310380104</v>
      </c>
      <c r="AB128" s="245"/>
    </row>
    <row r="129" spans="1:28" ht="18.75" customHeight="1" outlineLevel="6" thickBot="1">
      <c r="A129" s="5" t="s">
        <v>100</v>
      </c>
      <c r="B129" s="21">
        <v>951</v>
      </c>
      <c r="C129" s="6" t="s">
        <v>67</v>
      </c>
      <c r="D129" s="6" t="s">
        <v>275</v>
      </c>
      <c r="E129" s="6" t="s">
        <v>95</v>
      </c>
      <c r="F129" s="6"/>
      <c r="G129" s="133">
        <f>G130</f>
        <v>34.651</v>
      </c>
      <c r="H129" s="78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67"/>
      <c r="Y129" s="54"/>
      <c r="Z129" s="133">
        <f>Z130</f>
        <v>6.26</v>
      </c>
      <c r="AA129" s="147">
        <f t="shared" si="13"/>
        <v>18.06585668523275</v>
      </c>
      <c r="AB129" s="245"/>
    </row>
    <row r="130" spans="1:28" ht="32.25" outlineLevel="6" thickBot="1">
      <c r="A130" s="80" t="s">
        <v>101</v>
      </c>
      <c r="B130" s="84">
        <v>951</v>
      </c>
      <c r="C130" s="85" t="s">
        <v>67</v>
      </c>
      <c r="D130" s="85" t="s">
        <v>275</v>
      </c>
      <c r="E130" s="85" t="s">
        <v>96</v>
      </c>
      <c r="F130" s="85"/>
      <c r="G130" s="130">
        <v>34.651</v>
      </c>
      <c r="H130" s="78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67"/>
      <c r="Y130" s="54"/>
      <c r="Z130" s="130">
        <v>6.26</v>
      </c>
      <c r="AA130" s="147">
        <f t="shared" si="13"/>
        <v>18.06585668523275</v>
      </c>
      <c r="AB130" s="245"/>
    </row>
    <row r="131" spans="1:28" ht="32.25" outlineLevel="6" thickBot="1">
      <c r="A131" s="103" t="s">
        <v>144</v>
      </c>
      <c r="B131" s="82">
        <v>951</v>
      </c>
      <c r="C131" s="83" t="s">
        <v>67</v>
      </c>
      <c r="D131" s="83" t="s">
        <v>276</v>
      </c>
      <c r="E131" s="83" t="s">
        <v>5</v>
      </c>
      <c r="F131" s="83"/>
      <c r="G131" s="131">
        <f>G132+G135</f>
        <v>708.062</v>
      </c>
      <c r="H131" s="32">
        <f aca="true" t="shared" si="21" ref="H131:W131">H132</f>
        <v>0</v>
      </c>
      <c r="I131" s="32">
        <f t="shared" si="21"/>
        <v>0</v>
      </c>
      <c r="J131" s="32">
        <f t="shared" si="21"/>
        <v>0</v>
      </c>
      <c r="K131" s="32">
        <f t="shared" si="21"/>
        <v>0</v>
      </c>
      <c r="L131" s="32">
        <f t="shared" si="21"/>
        <v>0</v>
      </c>
      <c r="M131" s="32">
        <f t="shared" si="21"/>
        <v>0</v>
      </c>
      <c r="N131" s="32">
        <f t="shared" si="21"/>
        <v>0</v>
      </c>
      <c r="O131" s="32">
        <f t="shared" si="21"/>
        <v>0</v>
      </c>
      <c r="P131" s="32">
        <f t="shared" si="21"/>
        <v>0</v>
      </c>
      <c r="Q131" s="32">
        <f t="shared" si="21"/>
        <v>0</v>
      </c>
      <c r="R131" s="32">
        <f t="shared" si="21"/>
        <v>0</v>
      </c>
      <c r="S131" s="32">
        <f t="shared" si="21"/>
        <v>0</v>
      </c>
      <c r="T131" s="32">
        <f t="shared" si="21"/>
        <v>0</v>
      </c>
      <c r="U131" s="32">
        <f t="shared" si="21"/>
        <v>0</v>
      </c>
      <c r="V131" s="32">
        <f t="shared" si="21"/>
        <v>0</v>
      </c>
      <c r="W131" s="32">
        <f t="shared" si="21"/>
        <v>0</v>
      </c>
      <c r="X131" s="60">
        <f>X132</f>
        <v>332.248</v>
      </c>
      <c r="Y131" s="54">
        <f>X131/G126*100</f>
        <v>78.81785552463711</v>
      </c>
      <c r="Z131" s="131">
        <f>Z132+Z135</f>
        <v>180.89000000000001</v>
      </c>
      <c r="AA131" s="147">
        <f t="shared" si="13"/>
        <v>25.54719784425658</v>
      </c>
      <c r="AB131" s="245"/>
    </row>
    <row r="132" spans="1:28" ht="32.25" outlineLevel="6" thickBot="1">
      <c r="A132" s="5" t="s">
        <v>94</v>
      </c>
      <c r="B132" s="21">
        <v>951</v>
      </c>
      <c r="C132" s="6" t="s">
        <v>67</v>
      </c>
      <c r="D132" s="6" t="s">
        <v>276</v>
      </c>
      <c r="E132" s="6" t="s">
        <v>91</v>
      </c>
      <c r="F132" s="6"/>
      <c r="G132" s="133">
        <f>G133+G134</f>
        <v>679.162</v>
      </c>
      <c r="H132" s="27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43"/>
      <c r="X132" s="58">
        <v>332.248</v>
      </c>
      <c r="Y132" s="54" t="e">
        <f>X132/G127*100</f>
        <v>#DIV/0!</v>
      </c>
      <c r="Z132" s="133">
        <f>Z133+Z134</f>
        <v>177.68</v>
      </c>
      <c r="AA132" s="147">
        <f t="shared" si="13"/>
        <v>26.161652153683512</v>
      </c>
      <c r="AB132" s="245"/>
    </row>
    <row r="133" spans="1:28" ht="17.25" customHeight="1" outlineLevel="6" thickBot="1">
      <c r="A133" s="80" t="s">
        <v>259</v>
      </c>
      <c r="B133" s="84">
        <v>951</v>
      </c>
      <c r="C133" s="85" t="s">
        <v>67</v>
      </c>
      <c r="D133" s="85" t="s">
        <v>276</v>
      </c>
      <c r="E133" s="85" t="s">
        <v>92</v>
      </c>
      <c r="F133" s="104"/>
      <c r="G133" s="130">
        <v>522.533</v>
      </c>
      <c r="H133" s="78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67"/>
      <c r="Y133" s="54"/>
      <c r="Z133" s="130">
        <v>154.095</v>
      </c>
      <c r="AA133" s="147">
        <f t="shared" si="13"/>
        <v>29.490003502171152</v>
      </c>
      <c r="AB133" s="245"/>
    </row>
    <row r="134" spans="1:28" ht="48" outlineLevel="6" thickBot="1">
      <c r="A134" s="80" t="s">
        <v>254</v>
      </c>
      <c r="B134" s="84">
        <v>951</v>
      </c>
      <c r="C134" s="85" t="s">
        <v>67</v>
      </c>
      <c r="D134" s="85" t="s">
        <v>276</v>
      </c>
      <c r="E134" s="85" t="s">
        <v>255</v>
      </c>
      <c r="F134" s="104"/>
      <c r="G134" s="130">
        <v>156.629</v>
      </c>
      <c r="H134" s="78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67"/>
      <c r="Y134" s="54"/>
      <c r="Z134" s="130">
        <v>23.585</v>
      </c>
      <c r="AA134" s="147">
        <f t="shared" si="13"/>
        <v>15.05787561690364</v>
      </c>
      <c r="AB134" s="245"/>
    </row>
    <row r="135" spans="1:28" ht="16.5" customHeight="1" outlineLevel="6" thickBot="1">
      <c r="A135" s="5" t="s">
        <v>100</v>
      </c>
      <c r="B135" s="21">
        <v>951</v>
      </c>
      <c r="C135" s="6" t="s">
        <v>67</v>
      </c>
      <c r="D135" s="6" t="s">
        <v>276</v>
      </c>
      <c r="E135" s="6" t="s">
        <v>95</v>
      </c>
      <c r="F135" s="105"/>
      <c r="G135" s="133">
        <f>G136</f>
        <v>28.9</v>
      </c>
      <c r="H135" s="78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67"/>
      <c r="Y135" s="54"/>
      <c r="Z135" s="133">
        <f>Z136</f>
        <v>3.21</v>
      </c>
      <c r="AA135" s="147">
        <f t="shared" si="13"/>
        <v>11.10726643598616</v>
      </c>
      <c r="AB135" s="245"/>
    </row>
    <row r="136" spans="1:28" ht="34.5" customHeight="1" outlineLevel="6" thickBot="1">
      <c r="A136" s="80" t="s">
        <v>101</v>
      </c>
      <c r="B136" s="84">
        <v>951</v>
      </c>
      <c r="C136" s="85" t="s">
        <v>67</v>
      </c>
      <c r="D136" s="85" t="s">
        <v>276</v>
      </c>
      <c r="E136" s="85" t="s">
        <v>96</v>
      </c>
      <c r="F136" s="104"/>
      <c r="G136" s="130">
        <v>28.9</v>
      </c>
      <c r="H136" s="78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67"/>
      <c r="Y136" s="54"/>
      <c r="Z136" s="130">
        <v>3.21</v>
      </c>
      <c r="AA136" s="147">
        <f t="shared" si="13"/>
        <v>11.10726643598616</v>
      </c>
      <c r="AB136" s="245"/>
    </row>
    <row r="137" spans="1:28" ht="16.5" outlineLevel="6" thickBot="1">
      <c r="A137" s="13" t="s">
        <v>145</v>
      </c>
      <c r="B137" s="19">
        <v>951</v>
      </c>
      <c r="C137" s="9" t="s">
        <v>67</v>
      </c>
      <c r="D137" s="9" t="s">
        <v>262</v>
      </c>
      <c r="E137" s="9" t="s">
        <v>5</v>
      </c>
      <c r="F137" s="11"/>
      <c r="G137" s="129">
        <f>G145+G152+G138+G159+G164+G167+G170</f>
        <v>11768.399000000001</v>
      </c>
      <c r="H137" s="198"/>
      <c r="I137" s="197"/>
      <c r="J137" s="197"/>
      <c r="K137" s="197"/>
      <c r="L137" s="197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  <c r="W137" s="197"/>
      <c r="X137" s="173"/>
      <c r="Y137" s="171"/>
      <c r="Z137" s="129">
        <f>Z145+Z152+Z138+Z159+Z164+Z167+Z170</f>
        <v>1552.088</v>
      </c>
      <c r="AA137" s="147">
        <f t="shared" si="13"/>
        <v>13.18860789815165</v>
      </c>
      <c r="AB137" s="245"/>
    </row>
    <row r="138" spans="1:28" ht="37.5" customHeight="1" outlineLevel="6" thickBot="1">
      <c r="A138" s="103" t="s">
        <v>225</v>
      </c>
      <c r="B138" s="82">
        <v>951</v>
      </c>
      <c r="C138" s="83" t="s">
        <v>67</v>
      </c>
      <c r="D138" s="83" t="s">
        <v>277</v>
      </c>
      <c r="E138" s="83" t="s">
        <v>5</v>
      </c>
      <c r="F138" s="97"/>
      <c r="G138" s="131">
        <f>G139+G142</f>
        <v>30</v>
      </c>
      <c r="H138" s="178">
        <f aca="true" t="shared" si="22" ref="H138:W138">H140</f>
        <v>0</v>
      </c>
      <c r="I138" s="178">
        <f t="shared" si="22"/>
        <v>0</v>
      </c>
      <c r="J138" s="178">
        <f t="shared" si="22"/>
        <v>0</v>
      </c>
      <c r="K138" s="178">
        <f t="shared" si="22"/>
        <v>0</v>
      </c>
      <c r="L138" s="178">
        <f t="shared" si="22"/>
        <v>0</v>
      </c>
      <c r="M138" s="178">
        <f t="shared" si="22"/>
        <v>0</v>
      </c>
      <c r="N138" s="178">
        <f t="shared" si="22"/>
        <v>0</v>
      </c>
      <c r="O138" s="178">
        <f t="shared" si="22"/>
        <v>0</v>
      </c>
      <c r="P138" s="178">
        <f t="shared" si="22"/>
        <v>0</v>
      </c>
      <c r="Q138" s="178">
        <f t="shared" si="22"/>
        <v>0</v>
      </c>
      <c r="R138" s="178">
        <f t="shared" si="22"/>
        <v>0</v>
      </c>
      <c r="S138" s="178">
        <f t="shared" si="22"/>
        <v>0</v>
      </c>
      <c r="T138" s="178">
        <f t="shared" si="22"/>
        <v>0</v>
      </c>
      <c r="U138" s="178">
        <f t="shared" si="22"/>
        <v>0</v>
      </c>
      <c r="V138" s="178">
        <f t="shared" si="22"/>
        <v>0</v>
      </c>
      <c r="W138" s="178">
        <f t="shared" si="22"/>
        <v>0</v>
      </c>
      <c r="X138" s="179">
        <f>X140</f>
        <v>330.176</v>
      </c>
      <c r="Y138" s="171">
        <f>X138/G133*100</f>
        <v>63.18758815232721</v>
      </c>
      <c r="Z138" s="131">
        <f>Z139+Z142</f>
        <v>0</v>
      </c>
      <c r="AA138" s="147">
        <f t="shared" si="13"/>
        <v>0</v>
      </c>
      <c r="AB138" s="245"/>
    </row>
    <row r="139" spans="1:28" ht="32.25" outlineLevel="6" thickBot="1">
      <c r="A139" s="5" t="s">
        <v>200</v>
      </c>
      <c r="B139" s="21">
        <v>951</v>
      </c>
      <c r="C139" s="6" t="s">
        <v>67</v>
      </c>
      <c r="D139" s="6" t="s">
        <v>278</v>
      </c>
      <c r="E139" s="6" t="s">
        <v>5</v>
      </c>
      <c r="F139" s="11"/>
      <c r="G139" s="133">
        <f>G140</f>
        <v>0</v>
      </c>
      <c r="H139" s="199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1"/>
      <c r="Y139" s="171"/>
      <c r="Z139" s="133">
        <f>Z140</f>
        <v>0</v>
      </c>
      <c r="AA139" s="147">
        <v>0</v>
      </c>
      <c r="AB139" s="245"/>
    </row>
    <row r="140" spans="1:28" ht="20.25" customHeight="1" outlineLevel="6" thickBot="1">
      <c r="A140" s="207" t="s">
        <v>100</v>
      </c>
      <c r="B140" s="208">
        <v>951</v>
      </c>
      <c r="C140" s="209" t="s">
        <v>67</v>
      </c>
      <c r="D140" s="209" t="s">
        <v>278</v>
      </c>
      <c r="E140" s="209" t="s">
        <v>95</v>
      </c>
      <c r="F140" s="210"/>
      <c r="G140" s="211">
        <f>G141</f>
        <v>0</v>
      </c>
      <c r="H140" s="212"/>
      <c r="I140" s="211"/>
      <c r="J140" s="211"/>
      <c r="K140" s="211"/>
      <c r="L140" s="211"/>
      <c r="M140" s="211"/>
      <c r="N140" s="211"/>
      <c r="O140" s="211"/>
      <c r="P140" s="211"/>
      <c r="Q140" s="211"/>
      <c r="R140" s="211"/>
      <c r="S140" s="211"/>
      <c r="T140" s="211"/>
      <c r="U140" s="211"/>
      <c r="V140" s="211"/>
      <c r="W140" s="213"/>
      <c r="X140" s="214">
        <v>330.176</v>
      </c>
      <c r="Y140" s="215">
        <f>X140/G135*100</f>
        <v>1142.477508650519</v>
      </c>
      <c r="Z140" s="211">
        <f>Z141</f>
        <v>0</v>
      </c>
      <c r="AA140" s="147">
        <v>0</v>
      </c>
      <c r="AB140" s="245"/>
    </row>
    <row r="141" spans="1:28" ht="32.25" outlineLevel="6" thickBot="1">
      <c r="A141" s="80" t="s">
        <v>101</v>
      </c>
      <c r="B141" s="84">
        <v>951</v>
      </c>
      <c r="C141" s="85" t="s">
        <v>67</v>
      </c>
      <c r="D141" s="85" t="s">
        <v>278</v>
      </c>
      <c r="E141" s="85" t="s">
        <v>96</v>
      </c>
      <c r="F141" s="11"/>
      <c r="G141" s="130">
        <v>0</v>
      </c>
      <c r="H141" s="198"/>
      <c r="I141" s="197"/>
      <c r="J141" s="197"/>
      <c r="K141" s="197"/>
      <c r="L141" s="197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  <c r="W141" s="197"/>
      <c r="X141" s="173"/>
      <c r="Y141" s="171"/>
      <c r="Z141" s="130">
        <v>0</v>
      </c>
      <c r="AA141" s="147">
        <v>0</v>
      </c>
      <c r="AB141" s="245"/>
    </row>
    <row r="142" spans="1:28" ht="36" customHeight="1" outlineLevel="6" thickBot="1">
      <c r="A142" s="5" t="s">
        <v>199</v>
      </c>
      <c r="B142" s="21">
        <v>951</v>
      </c>
      <c r="C142" s="6" t="s">
        <v>67</v>
      </c>
      <c r="D142" s="6" t="s">
        <v>279</v>
      </c>
      <c r="E142" s="6" t="s">
        <v>5</v>
      </c>
      <c r="F142" s="11"/>
      <c r="G142" s="133">
        <f>G143</f>
        <v>30</v>
      </c>
      <c r="H142" s="198"/>
      <c r="I142" s="197"/>
      <c r="J142" s="197"/>
      <c r="K142" s="197"/>
      <c r="L142" s="197"/>
      <c r="M142" s="197"/>
      <c r="N142" s="197"/>
      <c r="O142" s="197"/>
      <c r="P142" s="197"/>
      <c r="Q142" s="197"/>
      <c r="R142" s="197"/>
      <c r="S142" s="197"/>
      <c r="T142" s="197"/>
      <c r="U142" s="197"/>
      <c r="V142" s="197"/>
      <c r="W142" s="197"/>
      <c r="X142" s="173"/>
      <c r="Y142" s="171"/>
      <c r="Z142" s="133">
        <f>Z143</f>
        <v>0</v>
      </c>
      <c r="AA142" s="147">
        <f aca="true" t="shared" si="23" ref="AA142:AA203">Z142/G142*100</f>
        <v>0</v>
      </c>
      <c r="AB142" s="245"/>
    </row>
    <row r="143" spans="1:28" ht="18.75" customHeight="1" outlineLevel="6" thickBot="1">
      <c r="A143" s="207" t="s">
        <v>100</v>
      </c>
      <c r="B143" s="208">
        <v>951</v>
      </c>
      <c r="C143" s="209" t="s">
        <v>67</v>
      </c>
      <c r="D143" s="209" t="s">
        <v>279</v>
      </c>
      <c r="E143" s="209" t="s">
        <v>95</v>
      </c>
      <c r="F143" s="210"/>
      <c r="G143" s="211">
        <f>G144</f>
        <v>30</v>
      </c>
      <c r="H143" s="216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  <c r="U143" s="213"/>
      <c r="V143" s="213"/>
      <c r="W143" s="213"/>
      <c r="X143" s="217"/>
      <c r="Y143" s="215"/>
      <c r="Z143" s="211">
        <f>Z144</f>
        <v>0</v>
      </c>
      <c r="AA143" s="147">
        <f t="shared" si="23"/>
        <v>0</v>
      </c>
      <c r="AB143" s="245"/>
    </row>
    <row r="144" spans="1:28" ht="32.25" outlineLevel="6" thickBot="1">
      <c r="A144" s="80" t="s">
        <v>101</v>
      </c>
      <c r="B144" s="84">
        <v>951</v>
      </c>
      <c r="C144" s="85" t="s">
        <v>67</v>
      </c>
      <c r="D144" s="85" t="s">
        <v>279</v>
      </c>
      <c r="E144" s="85" t="s">
        <v>96</v>
      </c>
      <c r="F144" s="11"/>
      <c r="G144" s="130">
        <v>30</v>
      </c>
      <c r="H144" s="198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  <c r="S144" s="197"/>
      <c r="T144" s="197"/>
      <c r="U144" s="197"/>
      <c r="V144" s="197"/>
      <c r="W144" s="197"/>
      <c r="X144" s="173"/>
      <c r="Y144" s="171"/>
      <c r="Z144" s="130">
        <v>0</v>
      </c>
      <c r="AA144" s="147">
        <f t="shared" si="23"/>
        <v>0</v>
      </c>
      <c r="AB144" s="245"/>
    </row>
    <row r="145" spans="1:28" ht="24" customHeight="1" outlineLevel="6" thickBot="1">
      <c r="A145" s="86" t="s">
        <v>226</v>
      </c>
      <c r="B145" s="82">
        <v>951</v>
      </c>
      <c r="C145" s="83" t="s">
        <v>67</v>
      </c>
      <c r="D145" s="83" t="s">
        <v>280</v>
      </c>
      <c r="E145" s="83" t="s">
        <v>5</v>
      </c>
      <c r="F145" s="83"/>
      <c r="G145" s="131">
        <f>G146+G149</f>
        <v>50</v>
      </c>
      <c r="H145" s="198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197"/>
      <c r="X145" s="173"/>
      <c r="Y145" s="171"/>
      <c r="Z145" s="131">
        <f>Z146+Z149</f>
        <v>0</v>
      </c>
      <c r="AA145" s="147">
        <f>Z145/G145*100</f>
        <v>0</v>
      </c>
      <c r="AB145" s="245"/>
    </row>
    <row r="146" spans="1:28" ht="32.25" outlineLevel="6" thickBot="1">
      <c r="A146" s="5" t="s">
        <v>146</v>
      </c>
      <c r="B146" s="21">
        <v>951</v>
      </c>
      <c r="C146" s="6" t="s">
        <v>67</v>
      </c>
      <c r="D146" s="6" t="s">
        <v>281</v>
      </c>
      <c r="E146" s="6" t="s">
        <v>5</v>
      </c>
      <c r="F146" s="6"/>
      <c r="G146" s="133">
        <f>G147</f>
        <v>0</v>
      </c>
      <c r="H146" s="198"/>
      <c r="I146" s="197"/>
      <c r="J146" s="197"/>
      <c r="K146" s="197"/>
      <c r="L146" s="197"/>
      <c r="M146" s="197"/>
      <c r="N146" s="197"/>
      <c r="O146" s="197"/>
      <c r="P146" s="197"/>
      <c r="Q146" s="197"/>
      <c r="R146" s="197"/>
      <c r="S146" s="197"/>
      <c r="T146" s="197"/>
      <c r="U146" s="197"/>
      <c r="V146" s="197"/>
      <c r="W146" s="197"/>
      <c r="X146" s="173"/>
      <c r="Y146" s="171"/>
      <c r="Z146" s="133">
        <f>Z147</f>
        <v>0</v>
      </c>
      <c r="AA146" s="147">
        <v>0</v>
      </c>
      <c r="AB146" s="245"/>
    </row>
    <row r="147" spans="1:28" ht="19.5" customHeight="1" outlineLevel="6" thickBot="1">
      <c r="A147" s="207" t="s">
        <v>100</v>
      </c>
      <c r="B147" s="208">
        <v>951</v>
      </c>
      <c r="C147" s="209" t="s">
        <v>67</v>
      </c>
      <c r="D147" s="209" t="s">
        <v>281</v>
      </c>
      <c r="E147" s="209" t="s">
        <v>95</v>
      </c>
      <c r="F147" s="209"/>
      <c r="G147" s="211">
        <f>G148</f>
        <v>0</v>
      </c>
      <c r="H147" s="216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13"/>
      <c r="U147" s="213"/>
      <c r="V147" s="213"/>
      <c r="W147" s="213"/>
      <c r="X147" s="217"/>
      <c r="Y147" s="215"/>
      <c r="Z147" s="211">
        <f>Z148</f>
        <v>0</v>
      </c>
      <c r="AA147" s="147">
        <v>0</v>
      </c>
      <c r="AB147" s="245"/>
    </row>
    <row r="148" spans="1:28" ht="33" customHeight="1" outlineLevel="6" thickBot="1">
      <c r="A148" s="80" t="s">
        <v>101</v>
      </c>
      <c r="B148" s="84">
        <v>951</v>
      </c>
      <c r="C148" s="85" t="s">
        <v>67</v>
      </c>
      <c r="D148" s="85" t="s">
        <v>281</v>
      </c>
      <c r="E148" s="85" t="s">
        <v>96</v>
      </c>
      <c r="F148" s="85"/>
      <c r="G148" s="130">
        <v>0</v>
      </c>
      <c r="H148" s="198"/>
      <c r="I148" s="197"/>
      <c r="J148" s="197"/>
      <c r="K148" s="197"/>
      <c r="L148" s="197"/>
      <c r="M148" s="197"/>
      <c r="N148" s="197"/>
      <c r="O148" s="197"/>
      <c r="P148" s="197"/>
      <c r="Q148" s="197"/>
      <c r="R148" s="197"/>
      <c r="S148" s="197"/>
      <c r="T148" s="197"/>
      <c r="U148" s="197"/>
      <c r="V148" s="197"/>
      <c r="W148" s="197"/>
      <c r="X148" s="173"/>
      <c r="Y148" s="171"/>
      <c r="Z148" s="130">
        <v>0</v>
      </c>
      <c r="AA148" s="147">
        <v>0</v>
      </c>
      <c r="AB148" s="245"/>
    </row>
    <row r="149" spans="1:28" ht="32.25" outlineLevel="6" thickBot="1">
      <c r="A149" s="5" t="s">
        <v>147</v>
      </c>
      <c r="B149" s="21">
        <v>951</v>
      </c>
      <c r="C149" s="6" t="s">
        <v>67</v>
      </c>
      <c r="D149" s="6" t="s">
        <v>282</v>
      </c>
      <c r="E149" s="6" t="s">
        <v>5</v>
      </c>
      <c r="F149" s="6"/>
      <c r="G149" s="133">
        <f>G150</f>
        <v>50</v>
      </c>
      <c r="H149" s="198"/>
      <c r="I149" s="197"/>
      <c r="J149" s="197"/>
      <c r="K149" s="197"/>
      <c r="L149" s="197"/>
      <c r="M149" s="197"/>
      <c r="N149" s="197"/>
      <c r="O149" s="197"/>
      <c r="P149" s="197"/>
      <c r="Q149" s="197"/>
      <c r="R149" s="197"/>
      <c r="S149" s="197"/>
      <c r="T149" s="197"/>
      <c r="U149" s="197"/>
      <c r="V149" s="197"/>
      <c r="W149" s="197"/>
      <c r="X149" s="173"/>
      <c r="Y149" s="171"/>
      <c r="Z149" s="133">
        <f>Z150</f>
        <v>0</v>
      </c>
      <c r="AA149" s="147">
        <f t="shared" si="23"/>
        <v>0</v>
      </c>
      <c r="AB149" s="245"/>
    </row>
    <row r="150" spans="1:28" ht="17.25" customHeight="1" outlineLevel="6" thickBot="1">
      <c r="A150" s="207" t="s">
        <v>100</v>
      </c>
      <c r="B150" s="208">
        <v>951</v>
      </c>
      <c r="C150" s="209" t="s">
        <v>67</v>
      </c>
      <c r="D150" s="209" t="s">
        <v>282</v>
      </c>
      <c r="E150" s="209" t="s">
        <v>95</v>
      </c>
      <c r="F150" s="209"/>
      <c r="G150" s="211">
        <f>G151</f>
        <v>50</v>
      </c>
      <c r="H150" s="216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13"/>
      <c r="U150" s="213"/>
      <c r="V150" s="213"/>
      <c r="W150" s="213"/>
      <c r="X150" s="217"/>
      <c r="Y150" s="215"/>
      <c r="Z150" s="211">
        <f>Z151</f>
        <v>0</v>
      </c>
      <c r="AA150" s="147">
        <f t="shared" si="23"/>
        <v>0</v>
      </c>
      <c r="AB150" s="245"/>
    </row>
    <row r="151" spans="1:28" ht="32.25" outlineLevel="6" thickBot="1">
      <c r="A151" s="80" t="s">
        <v>101</v>
      </c>
      <c r="B151" s="84">
        <v>951</v>
      </c>
      <c r="C151" s="85" t="s">
        <v>67</v>
      </c>
      <c r="D151" s="85" t="s">
        <v>282</v>
      </c>
      <c r="E151" s="85" t="s">
        <v>96</v>
      </c>
      <c r="F151" s="85"/>
      <c r="G151" s="130">
        <v>50</v>
      </c>
      <c r="H151" s="198"/>
      <c r="I151" s="197"/>
      <c r="J151" s="197"/>
      <c r="K151" s="197"/>
      <c r="L151" s="197"/>
      <c r="M151" s="197"/>
      <c r="N151" s="197"/>
      <c r="O151" s="197"/>
      <c r="P151" s="197"/>
      <c r="Q151" s="197"/>
      <c r="R151" s="197"/>
      <c r="S151" s="197"/>
      <c r="T151" s="197"/>
      <c r="U151" s="197"/>
      <c r="V151" s="197"/>
      <c r="W151" s="197"/>
      <c r="X151" s="173"/>
      <c r="Y151" s="171"/>
      <c r="Z151" s="130">
        <v>0</v>
      </c>
      <c r="AA151" s="147">
        <f t="shared" si="23"/>
        <v>0</v>
      </c>
      <c r="AB151" s="245"/>
    </row>
    <row r="152" spans="1:28" ht="32.25" outlineLevel="6" thickBot="1">
      <c r="A152" s="86" t="s">
        <v>227</v>
      </c>
      <c r="B152" s="82">
        <v>951</v>
      </c>
      <c r="C152" s="83" t="s">
        <v>67</v>
      </c>
      <c r="D152" s="83" t="s">
        <v>283</v>
      </c>
      <c r="E152" s="83" t="s">
        <v>5</v>
      </c>
      <c r="F152" s="83"/>
      <c r="G152" s="131">
        <f>G153+G156</f>
        <v>10</v>
      </c>
      <c r="H152" s="198"/>
      <c r="I152" s="197"/>
      <c r="J152" s="197"/>
      <c r="K152" s="197"/>
      <c r="L152" s="197"/>
      <c r="M152" s="197"/>
      <c r="N152" s="197"/>
      <c r="O152" s="197"/>
      <c r="P152" s="197"/>
      <c r="Q152" s="197"/>
      <c r="R152" s="197"/>
      <c r="S152" s="197"/>
      <c r="T152" s="197"/>
      <c r="U152" s="197"/>
      <c r="V152" s="197"/>
      <c r="W152" s="197"/>
      <c r="X152" s="173"/>
      <c r="Y152" s="171"/>
      <c r="Z152" s="131">
        <f>Z153+Z156</f>
        <v>0</v>
      </c>
      <c r="AA152" s="147">
        <f t="shared" si="23"/>
        <v>0</v>
      </c>
      <c r="AB152" s="245"/>
    </row>
    <row r="153" spans="1:28" ht="48" outlineLevel="6" thickBot="1">
      <c r="A153" s="5" t="s">
        <v>148</v>
      </c>
      <c r="B153" s="21">
        <v>951</v>
      </c>
      <c r="C153" s="6" t="s">
        <v>67</v>
      </c>
      <c r="D153" s="6" t="s">
        <v>284</v>
      </c>
      <c r="E153" s="6" t="s">
        <v>5</v>
      </c>
      <c r="F153" s="6"/>
      <c r="G153" s="133">
        <f>G154</f>
        <v>10</v>
      </c>
      <c r="H153" s="178">
        <f aca="true" t="shared" si="24" ref="H153:W153">H154</f>
        <v>0</v>
      </c>
      <c r="I153" s="178">
        <f t="shared" si="24"/>
        <v>0</v>
      </c>
      <c r="J153" s="178">
        <f t="shared" si="24"/>
        <v>0</v>
      </c>
      <c r="K153" s="178">
        <f t="shared" si="24"/>
        <v>0</v>
      </c>
      <c r="L153" s="178">
        <f t="shared" si="24"/>
        <v>0</v>
      </c>
      <c r="M153" s="178">
        <f t="shared" si="24"/>
        <v>0</v>
      </c>
      <c r="N153" s="178">
        <f t="shared" si="24"/>
        <v>0</v>
      </c>
      <c r="O153" s="178">
        <f t="shared" si="24"/>
        <v>0</v>
      </c>
      <c r="P153" s="178">
        <f t="shared" si="24"/>
        <v>0</v>
      </c>
      <c r="Q153" s="178">
        <f t="shared" si="24"/>
        <v>0</v>
      </c>
      <c r="R153" s="178">
        <f t="shared" si="24"/>
        <v>0</v>
      </c>
      <c r="S153" s="178">
        <f t="shared" si="24"/>
        <v>0</v>
      </c>
      <c r="T153" s="178">
        <f t="shared" si="24"/>
        <v>0</v>
      </c>
      <c r="U153" s="178">
        <f t="shared" si="24"/>
        <v>0</v>
      </c>
      <c r="V153" s="178">
        <f t="shared" si="24"/>
        <v>0</v>
      </c>
      <c r="W153" s="178">
        <f t="shared" si="24"/>
        <v>0</v>
      </c>
      <c r="X153" s="179">
        <f>X154</f>
        <v>409.75398</v>
      </c>
      <c r="Y153" s="171" t="e">
        <f>X153/G147*100</f>
        <v>#DIV/0!</v>
      </c>
      <c r="Z153" s="133">
        <f>Z154</f>
        <v>0</v>
      </c>
      <c r="AA153" s="147">
        <f t="shared" si="23"/>
        <v>0</v>
      </c>
      <c r="AB153" s="245"/>
    </row>
    <row r="154" spans="1:28" ht="19.5" customHeight="1" outlineLevel="6" thickBot="1">
      <c r="A154" s="207" t="s">
        <v>100</v>
      </c>
      <c r="B154" s="208">
        <v>951</v>
      </c>
      <c r="C154" s="209" t="s">
        <v>67</v>
      </c>
      <c r="D154" s="209" t="s">
        <v>284</v>
      </c>
      <c r="E154" s="209" t="s">
        <v>95</v>
      </c>
      <c r="F154" s="209"/>
      <c r="G154" s="211">
        <f>G155</f>
        <v>10</v>
      </c>
      <c r="H154" s="212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  <c r="T154" s="211"/>
      <c r="U154" s="211"/>
      <c r="V154" s="211"/>
      <c r="W154" s="213"/>
      <c r="X154" s="214">
        <v>409.75398</v>
      </c>
      <c r="Y154" s="215" t="e">
        <f>X154/G148*100</f>
        <v>#DIV/0!</v>
      </c>
      <c r="Z154" s="211">
        <f>Z155</f>
        <v>0</v>
      </c>
      <c r="AA154" s="147">
        <f t="shared" si="23"/>
        <v>0</v>
      </c>
      <c r="AB154" s="245"/>
    </row>
    <row r="155" spans="1:28" ht="32.25" outlineLevel="6" thickBot="1">
      <c r="A155" s="80" t="s">
        <v>101</v>
      </c>
      <c r="B155" s="84">
        <v>951</v>
      </c>
      <c r="C155" s="85" t="s">
        <v>67</v>
      </c>
      <c r="D155" s="85" t="s">
        <v>284</v>
      </c>
      <c r="E155" s="85" t="s">
        <v>96</v>
      </c>
      <c r="F155" s="85"/>
      <c r="G155" s="130">
        <v>10</v>
      </c>
      <c r="H155" s="198"/>
      <c r="I155" s="197"/>
      <c r="J155" s="197"/>
      <c r="K155" s="197"/>
      <c r="L155" s="197"/>
      <c r="M155" s="197"/>
      <c r="N155" s="197"/>
      <c r="O155" s="197"/>
      <c r="P155" s="197"/>
      <c r="Q155" s="197"/>
      <c r="R155" s="197"/>
      <c r="S155" s="197"/>
      <c r="T155" s="197"/>
      <c r="U155" s="197"/>
      <c r="V155" s="197"/>
      <c r="W155" s="197"/>
      <c r="X155" s="173"/>
      <c r="Y155" s="171"/>
      <c r="Z155" s="130">
        <v>0</v>
      </c>
      <c r="AA155" s="147">
        <f t="shared" si="23"/>
        <v>0</v>
      </c>
      <c r="AB155" s="245"/>
    </row>
    <row r="156" spans="1:28" ht="48" outlineLevel="6" thickBot="1">
      <c r="A156" s="5" t="s">
        <v>366</v>
      </c>
      <c r="B156" s="21">
        <v>951</v>
      </c>
      <c r="C156" s="6" t="s">
        <v>67</v>
      </c>
      <c r="D156" s="6" t="s">
        <v>367</v>
      </c>
      <c r="E156" s="6" t="s">
        <v>5</v>
      </c>
      <c r="F156" s="6"/>
      <c r="G156" s="133">
        <f>G157</f>
        <v>0</v>
      </c>
      <c r="H156" s="198"/>
      <c r="I156" s="197"/>
      <c r="J156" s="197"/>
      <c r="K156" s="197"/>
      <c r="L156" s="197"/>
      <c r="M156" s="197"/>
      <c r="N156" s="197"/>
      <c r="O156" s="197"/>
      <c r="P156" s="197"/>
      <c r="Q156" s="197"/>
      <c r="R156" s="197"/>
      <c r="S156" s="197"/>
      <c r="T156" s="197"/>
      <c r="U156" s="197"/>
      <c r="V156" s="197"/>
      <c r="W156" s="197"/>
      <c r="X156" s="173"/>
      <c r="Y156" s="171"/>
      <c r="Z156" s="133">
        <f>Z157</f>
        <v>0</v>
      </c>
      <c r="AA156" s="147">
        <v>0</v>
      </c>
      <c r="AB156" s="245"/>
    </row>
    <row r="157" spans="1:28" ht="21" customHeight="1" outlineLevel="6" thickBot="1">
      <c r="A157" s="207" t="s">
        <v>100</v>
      </c>
      <c r="B157" s="208">
        <v>951</v>
      </c>
      <c r="C157" s="209" t="s">
        <v>67</v>
      </c>
      <c r="D157" s="209" t="s">
        <v>367</v>
      </c>
      <c r="E157" s="209" t="s">
        <v>95</v>
      </c>
      <c r="F157" s="209"/>
      <c r="G157" s="211">
        <f>G158</f>
        <v>0</v>
      </c>
      <c r="H157" s="216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13"/>
      <c r="U157" s="213"/>
      <c r="V157" s="213"/>
      <c r="W157" s="213"/>
      <c r="X157" s="217"/>
      <c r="Y157" s="215"/>
      <c r="Z157" s="211">
        <f>Z158</f>
        <v>0</v>
      </c>
      <c r="AA157" s="147">
        <v>0</v>
      </c>
      <c r="AB157" s="245"/>
    </row>
    <row r="158" spans="1:28" ht="32.25" outlineLevel="6" thickBot="1">
      <c r="A158" s="80" t="s">
        <v>101</v>
      </c>
      <c r="B158" s="84">
        <v>951</v>
      </c>
      <c r="C158" s="85" t="s">
        <v>67</v>
      </c>
      <c r="D158" s="85" t="s">
        <v>367</v>
      </c>
      <c r="E158" s="85" t="s">
        <v>96</v>
      </c>
      <c r="F158" s="85"/>
      <c r="G158" s="130">
        <v>0</v>
      </c>
      <c r="H158" s="198"/>
      <c r="I158" s="197"/>
      <c r="J158" s="197"/>
      <c r="K158" s="197"/>
      <c r="L158" s="197"/>
      <c r="M158" s="197"/>
      <c r="N158" s="197"/>
      <c r="O158" s="197"/>
      <c r="P158" s="197"/>
      <c r="Q158" s="197"/>
      <c r="R158" s="197"/>
      <c r="S158" s="197"/>
      <c r="T158" s="197"/>
      <c r="U158" s="197"/>
      <c r="V158" s="197"/>
      <c r="W158" s="197"/>
      <c r="X158" s="173"/>
      <c r="Y158" s="171"/>
      <c r="Z158" s="130">
        <v>0</v>
      </c>
      <c r="AA158" s="147">
        <v>0</v>
      </c>
      <c r="AB158" s="245"/>
    </row>
    <row r="159" spans="1:28" ht="48" outlineLevel="6" thickBot="1">
      <c r="A159" s="86" t="s">
        <v>358</v>
      </c>
      <c r="B159" s="82">
        <v>951</v>
      </c>
      <c r="C159" s="83" t="s">
        <v>67</v>
      </c>
      <c r="D159" s="83" t="s">
        <v>354</v>
      </c>
      <c r="E159" s="83" t="s">
        <v>5</v>
      </c>
      <c r="F159" s="83"/>
      <c r="G159" s="131">
        <f>G160+G162</f>
        <v>11548.399000000001</v>
      </c>
      <c r="H159" s="78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67"/>
      <c r="Y159" s="54"/>
      <c r="Z159" s="131">
        <f>Z160+Z162</f>
        <v>1546.868</v>
      </c>
      <c r="AA159" s="147">
        <f t="shared" si="23"/>
        <v>13.394653232885354</v>
      </c>
      <c r="AB159" s="245"/>
    </row>
    <row r="160" spans="1:28" ht="16.5" outlineLevel="6" thickBot="1">
      <c r="A160" s="5" t="s">
        <v>120</v>
      </c>
      <c r="B160" s="21">
        <v>951</v>
      </c>
      <c r="C160" s="6" t="s">
        <v>67</v>
      </c>
      <c r="D160" s="6" t="s">
        <v>376</v>
      </c>
      <c r="E160" s="6" t="s">
        <v>119</v>
      </c>
      <c r="F160" s="6"/>
      <c r="G160" s="133">
        <f>G161</f>
        <v>4042</v>
      </c>
      <c r="H160" s="78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67"/>
      <c r="Y160" s="54"/>
      <c r="Z160" s="133">
        <f>Z161</f>
        <v>1144</v>
      </c>
      <c r="AA160" s="147">
        <f t="shared" si="23"/>
        <v>28.302820385947552</v>
      </c>
      <c r="AB160" s="245"/>
    </row>
    <row r="161" spans="1:28" ht="48" outlineLevel="6" thickBot="1">
      <c r="A161" s="90" t="s">
        <v>207</v>
      </c>
      <c r="B161" s="84">
        <v>951</v>
      </c>
      <c r="C161" s="85" t="s">
        <v>67</v>
      </c>
      <c r="D161" s="85" t="s">
        <v>376</v>
      </c>
      <c r="E161" s="85" t="s">
        <v>89</v>
      </c>
      <c r="F161" s="85"/>
      <c r="G161" s="130">
        <v>4042</v>
      </c>
      <c r="H161" s="78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67"/>
      <c r="Y161" s="54"/>
      <c r="Z161" s="130">
        <v>1144</v>
      </c>
      <c r="AA161" s="147">
        <f t="shared" si="23"/>
        <v>28.302820385947552</v>
      </c>
      <c r="AB161" s="245"/>
    </row>
    <row r="162" spans="1:28" ht="16.5" outlineLevel="6" thickBot="1">
      <c r="A162" s="5" t="s">
        <v>120</v>
      </c>
      <c r="B162" s="21">
        <v>951</v>
      </c>
      <c r="C162" s="6" t="s">
        <v>67</v>
      </c>
      <c r="D162" s="6" t="s">
        <v>357</v>
      </c>
      <c r="E162" s="6" t="s">
        <v>119</v>
      </c>
      <c r="F162" s="6"/>
      <c r="G162" s="133">
        <f>G163</f>
        <v>7506.399</v>
      </c>
      <c r="H162" s="38">
        <f aca="true" t="shared" si="25" ref="H162:X162">H163</f>
        <v>0</v>
      </c>
      <c r="I162" s="38">
        <f t="shared" si="25"/>
        <v>0</v>
      </c>
      <c r="J162" s="38">
        <f t="shared" si="25"/>
        <v>0</v>
      </c>
      <c r="K162" s="38">
        <f t="shared" si="25"/>
        <v>0</v>
      </c>
      <c r="L162" s="38">
        <f t="shared" si="25"/>
        <v>0</v>
      </c>
      <c r="M162" s="38">
        <f t="shared" si="25"/>
        <v>0</v>
      </c>
      <c r="N162" s="38">
        <f t="shared" si="25"/>
        <v>0</v>
      </c>
      <c r="O162" s="38">
        <f t="shared" si="25"/>
        <v>0</v>
      </c>
      <c r="P162" s="38">
        <f t="shared" si="25"/>
        <v>0</v>
      </c>
      <c r="Q162" s="38">
        <f t="shared" si="25"/>
        <v>0</v>
      </c>
      <c r="R162" s="38">
        <f t="shared" si="25"/>
        <v>0</v>
      </c>
      <c r="S162" s="38">
        <f t="shared" si="25"/>
        <v>0</v>
      </c>
      <c r="T162" s="38">
        <f t="shared" si="25"/>
        <v>0</v>
      </c>
      <c r="U162" s="38">
        <f t="shared" si="25"/>
        <v>0</v>
      </c>
      <c r="V162" s="38">
        <f t="shared" si="25"/>
        <v>0</v>
      </c>
      <c r="W162" s="38">
        <f t="shared" si="25"/>
        <v>0</v>
      </c>
      <c r="X162" s="64">
        <f t="shared" si="25"/>
        <v>1027.32</v>
      </c>
      <c r="Y162" s="54">
        <f>X162/G153*100</f>
        <v>10273.2</v>
      </c>
      <c r="Z162" s="133">
        <f>Z163</f>
        <v>402.868</v>
      </c>
      <c r="AA162" s="147">
        <f t="shared" si="23"/>
        <v>5.3669942138700595</v>
      </c>
      <c r="AB162" s="245"/>
    </row>
    <row r="163" spans="1:28" ht="48" outlineLevel="6" thickBot="1">
      <c r="A163" s="90" t="s">
        <v>207</v>
      </c>
      <c r="B163" s="84">
        <v>951</v>
      </c>
      <c r="C163" s="85" t="s">
        <v>67</v>
      </c>
      <c r="D163" s="85" t="s">
        <v>357</v>
      </c>
      <c r="E163" s="85" t="s">
        <v>89</v>
      </c>
      <c r="F163" s="85"/>
      <c r="G163" s="130">
        <v>7506.399</v>
      </c>
      <c r="H163" s="178">
        <f aca="true" t="shared" si="26" ref="H163:X163">H174</f>
        <v>0</v>
      </c>
      <c r="I163" s="178">
        <f t="shared" si="26"/>
        <v>0</v>
      </c>
      <c r="J163" s="178">
        <f t="shared" si="26"/>
        <v>0</v>
      </c>
      <c r="K163" s="178">
        <f t="shared" si="26"/>
        <v>0</v>
      </c>
      <c r="L163" s="178">
        <f t="shared" si="26"/>
        <v>0</v>
      </c>
      <c r="M163" s="178">
        <f t="shared" si="26"/>
        <v>0</v>
      </c>
      <c r="N163" s="178">
        <f t="shared" si="26"/>
        <v>0</v>
      </c>
      <c r="O163" s="178">
        <f t="shared" si="26"/>
        <v>0</v>
      </c>
      <c r="P163" s="178">
        <f t="shared" si="26"/>
        <v>0</v>
      </c>
      <c r="Q163" s="178">
        <f t="shared" si="26"/>
        <v>0</v>
      </c>
      <c r="R163" s="178">
        <f t="shared" si="26"/>
        <v>0</v>
      </c>
      <c r="S163" s="178">
        <f t="shared" si="26"/>
        <v>0</v>
      </c>
      <c r="T163" s="178">
        <f t="shared" si="26"/>
        <v>0</v>
      </c>
      <c r="U163" s="178">
        <f t="shared" si="26"/>
        <v>0</v>
      </c>
      <c r="V163" s="178">
        <f t="shared" si="26"/>
        <v>0</v>
      </c>
      <c r="W163" s="178">
        <f t="shared" si="26"/>
        <v>0</v>
      </c>
      <c r="X163" s="179">
        <f t="shared" si="26"/>
        <v>1027.32</v>
      </c>
      <c r="Y163" s="171">
        <f>X163/G154*100</f>
        <v>10273.2</v>
      </c>
      <c r="Z163" s="130">
        <v>402.868</v>
      </c>
      <c r="AA163" s="147">
        <f t="shared" si="23"/>
        <v>5.3669942138700595</v>
      </c>
      <c r="AB163" s="245"/>
    </row>
    <row r="164" spans="1:28" ht="32.25" outlineLevel="6" thickBot="1">
      <c r="A164" s="86" t="s">
        <v>370</v>
      </c>
      <c r="B164" s="82">
        <v>951</v>
      </c>
      <c r="C164" s="83" t="s">
        <v>67</v>
      </c>
      <c r="D164" s="83" t="s">
        <v>371</v>
      </c>
      <c r="E164" s="83" t="s">
        <v>5</v>
      </c>
      <c r="F164" s="83"/>
      <c r="G164" s="131">
        <f>G165</f>
        <v>20</v>
      </c>
      <c r="H164" s="178"/>
      <c r="I164" s="178"/>
      <c r="J164" s="178"/>
      <c r="K164" s="178"/>
      <c r="L164" s="178"/>
      <c r="M164" s="178"/>
      <c r="N164" s="178"/>
      <c r="O164" s="178"/>
      <c r="P164" s="178"/>
      <c r="Q164" s="178"/>
      <c r="R164" s="178"/>
      <c r="S164" s="178"/>
      <c r="T164" s="178"/>
      <c r="U164" s="178"/>
      <c r="V164" s="178"/>
      <c r="W164" s="178"/>
      <c r="X164" s="179"/>
      <c r="Y164" s="171"/>
      <c r="Z164" s="131">
        <f>Z165</f>
        <v>0</v>
      </c>
      <c r="AA164" s="147">
        <f t="shared" si="23"/>
        <v>0</v>
      </c>
      <c r="AB164" s="245"/>
    </row>
    <row r="165" spans="1:28" ht="21" customHeight="1" outlineLevel="6" thickBot="1">
      <c r="A165" s="5" t="s">
        <v>100</v>
      </c>
      <c r="B165" s="21">
        <v>951</v>
      </c>
      <c r="C165" s="6" t="s">
        <v>67</v>
      </c>
      <c r="D165" s="6" t="s">
        <v>372</v>
      </c>
      <c r="E165" s="6" t="s">
        <v>95</v>
      </c>
      <c r="F165" s="6"/>
      <c r="G165" s="133">
        <f>G166</f>
        <v>20</v>
      </c>
      <c r="H165" s="178"/>
      <c r="I165" s="178"/>
      <c r="J165" s="178"/>
      <c r="K165" s="178"/>
      <c r="L165" s="178"/>
      <c r="M165" s="178"/>
      <c r="N165" s="178"/>
      <c r="O165" s="178"/>
      <c r="P165" s="178"/>
      <c r="Q165" s="178"/>
      <c r="R165" s="178"/>
      <c r="S165" s="178"/>
      <c r="T165" s="178"/>
      <c r="U165" s="178"/>
      <c r="V165" s="178"/>
      <c r="W165" s="178"/>
      <c r="X165" s="179"/>
      <c r="Y165" s="171"/>
      <c r="Z165" s="133">
        <f>Z166</f>
        <v>0</v>
      </c>
      <c r="AA165" s="147">
        <f t="shared" si="23"/>
        <v>0</v>
      </c>
      <c r="AB165" s="245"/>
    </row>
    <row r="166" spans="1:28" ht="32.25" outlineLevel="6" thickBot="1">
      <c r="A166" s="90" t="s">
        <v>101</v>
      </c>
      <c r="B166" s="84">
        <v>951</v>
      </c>
      <c r="C166" s="85" t="s">
        <v>67</v>
      </c>
      <c r="D166" s="85" t="s">
        <v>372</v>
      </c>
      <c r="E166" s="85" t="s">
        <v>96</v>
      </c>
      <c r="F166" s="85"/>
      <c r="G166" s="130">
        <v>20</v>
      </c>
      <c r="H166" s="178"/>
      <c r="I166" s="178"/>
      <c r="J166" s="178"/>
      <c r="K166" s="178"/>
      <c r="L166" s="178"/>
      <c r="M166" s="178"/>
      <c r="N166" s="178"/>
      <c r="O166" s="178"/>
      <c r="P166" s="178"/>
      <c r="Q166" s="178"/>
      <c r="R166" s="178"/>
      <c r="S166" s="178"/>
      <c r="T166" s="178"/>
      <c r="U166" s="178"/>
      <c r="V166" s="178"/>
      <c r="W166" s="178"/>
      <c r="X166" s="179"/>
      <c r="Y166" s="171"/>
      <c r="Z166" s="130">
        <v>0</v>
      </c>
      <c r="AA166" s="147">
        <f t="shared" si="23"/>
        <v>0</v>
      </c>
      <c r="AB166" s="245"/>
    </row>
    <row r="167" spans="1:28" ht="32.25" outlineLevel="6" thickBot="1">
      <c r="A167" s="86" t="s">
        <v>400</v>
      </c>
      <c r="B167" s="82">
        <v>951</v>
      </c>
      <c r="C167" s="83" t="s">
        <v>67</v>
      </c>
      <c r="D167" s="83" t="s">
        <v>402</v>
      </c>
      <c r="E167" s="83" t="s">
        <v>5</v>
      </c>
      <c r="F167" s="83"/>
      <c r="G167" s="131">
        <f>G168</f>
        <v>10</v>
      </c>
      <c r="H167" s="178"/>
      <c r="I167" s="178"/>
      <c r="J167" s="178"/>
      <c r="K167" s="178"/>
      <c r="L167" s="178"/>
      <c r="M167" s="178"/>
      <c r="N167" s="178"/>
      <c r="O167" s="178"/>
      <c r="P167" s="178"/>
      <c r="Q167" s="178"/>
      <c r="R167" s="178"/>
      <c r="S167" s="178"/>
      <c r="T167" s="178"/>
      <c r="U167" s="178"/>
      <c r="V167" s="178"/>
      <c r="W167" s="178"/>
      <c r="X167" s="179"/>
      <c r="Y167" s="171"/>
      <c r="Z167" s="131">
        <f>Z168</f>
        <v>0</v>
      </c>
      <c r="AA167" s="147">
        <f t="shared" si="23"/>
        <v>0</v>
      </c>
      <c r="AB167" s="245"/>
    </row>
    <row r="168" spans="1:28" ht="32.25" outlineLevel="6" thickBot="1">
      <c r="A168" s="5" t="s">
        <v>100</v>
      </c>
      <c r="B168" s="21">
        <v>951</v>
      </c>
      <c r="C168" s="6" t="s">
        <v>67</v>
      </c>
      <c r="D168" s="6" t="s">
        <v>403</v>
      </c>
      <c r="E168" s="6" t="s">
        <v>95</v>
      </c>
      <c r="F168" s="6"/>
      <c r="G168" s="133">
        <f>G169</f>
        <v>10</v>
      </c>
      <c r="H168" s="178"/>
      <c r="I168" s="178"/>
      <c r="J168" s="178"/>
      <c r="K168" s="178"/>
      <c r="L168" s="178"/>
      <c r="M168" s="178"/>
      <c r="N168" s="178"/>
      <c r="O168" s="178"/>
      <c r="P168" s="178"/>
      <c r="Q168" s="178"/>
      <c r="R168" s="178"/>
      <c r="S168" s="178"/>
      <c r="T168" s="178"/>
      <c r="U168" s="178"/>
      <c r="V168" s="178"/>
      <c r="W168" s="178"/>
      <c r="X168" s="179"/>
      <c r="Y168" s="171"/>
      <c r="Z168" s="133">
        <f>Z169</f>
        <v>0</v>
      </c>
      <c r="AA168" s="147">
        <f t="shared" si="23"/>
        <v>0</v>
      </c>
      <c r="AB168" s="245"/>
    </row>
    <row r="169" spans="1:28" ht="32.25" outlineLevel="6" thickBot="1">
      <c r="A169" s="90" t="s">
        <v>101</v>
      </c>
      <c r="B169" s="84">
        <v>951</v>
      </c>
      <c r="C169" s="85" t="s">
        <v>67</v>
      </c>
      <c r="D169" s="85" t="s">
        <v>403</v>
      </c>
      <c r="E169" s="85" t="s">
        <v>96</v>
      </c>
      <c r="F169" s="85"/>
      <c r="G169" s="130">
        <v>10</v>
      </c>
      <c r="H169" s="178"/>
      <c r="I169" s="178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  <c r="T169" s="178"/>
      <c r="U169" s="178"/>
      <c r="V169" s="178"/>
      <c r="W169" s="178"/>
      <c r="X169" s="179"/>
      <c r="Y169" s="171"/>
      <c r="Z169" s="130">
        <v>0</v>
      </c>
      <c r="AA169" s="147">
        <f t="shared" si="23"/>
        <v>0</v>
      </c>
      <c r="AB169" s="245"/>
    </row>
    <row r="170" spans="1:28" ht="48" outlineLevel="6" thickBot="1">
      <c r="A170" s="86" t="s">
        <v>401</v>
      </c>
      <c r="B170" s="82">
        <v>951</v>
      </c>
      <c r="C170" s="83" t="s">
        <v>67</v>
      </c>
      <c r="D170" s="83" t="s">
        <v>404</v>
      </c>
      <c r="E170" s="83" t="s">
        <v>5</v>
      </c>
      <c r="F170" s="83"/>
      <c r="G170" s="131">
        <f>G171+G173</f>
        <v>100</v>
      </c>
      <c r="H170" s="178"/>
      <c r="I170" s="178"/>
      <c r="J170" s="178"/>
      <c r="K170" s="178"/>
      <c r="L170" s="178"/>
      <c r="M170" s="178"/>
      <c r="N170" s="178"/>
      <c r="O170" s="178"/>
      <c r="P170" s="178"/>
      <c r="Q170" s="178"/>
      <c r="R170" s="178"/>
      <c r="S170" s="178"/>
      <c r="T170" s="178"/>
      <c r="U170" s="178"/>
      <c r="V170" s="178"/>
      <c r="W170" s="178"/>
      <c r="X170" s="179"/>
      <c r="Y170" s="171"/>
      <c r="Z170" s="131">
        <f>Z171+Z173</f>
        <v>5.22</v>
      </c>
      <c r="AA170" s="147">
        <f>Z170/G170*100</f>
        <v>5.22</v>
      </c>
      <c r="AB170" s="245"/>
    </row>
    <row r="171" spans="1:28" ht="15" customHeight="1" outlineLevel="6" thickBot="1">
      <c r="A171" s="5" t="s">
        <v>100</v>
      </c>
      <c r="B171" s="21">
        <v>951</v>
      </c>
      <c r="C171" s="6" t="s">
        <v>67</v>
      </c>
      <c r="D171" s="6" t="s">
        <v>405</v>
      </c>
      <c r="E171" s="6" t="s">
        <v>95</v>
      </c>
      <c r="F171" s="6"/>
      <c r="G171" s="133">
        <f>G172</f>
        <v>100</v>
      </c>
      <c r="H171" s="178"/>
      <c r="I171" s="178"/>
      <c r="J171" s="178"/>
      <c r="K171" s="178"/>
      <c r="L171" s="178"/>
      <c r="M171" s="178"/>
      <c r="N171" s="178"/>
      <c r="O171" s="178"/>
      <c r="P171" s="178"/>
      <c r="Q171" s="178"/>
      <c r="R171" s="178"/>
      <c r="S171" s="178"/>
      <c r="T171" s="178"/>
      <c r="U171" s="178"/>
      <c r="V171" s="178"/>
      <c r="W171" s="178"/>
      <c r="X171" s="179"/>
      <c r="Y171" s="171"/>
      <c r="Z171" s="133">
        <f>Z172</f>
        <v>4.52</v>
      </c>
      <c r="AA171" s="147">
        <f t="shared" si="23"/>
        <v>4.52</v>
      </c>
      <c r="AB171" s="245"/>
    </row>
    <row r="172" spans="1:28" ht="32.25" outlineLevel="6" thickBot="1">
      <c r="A172" s="90" t="s">
        <v>101</v>
      </c>
      <c r="B172" s="84">
        <v>951</v>
      </c>
      <c r="C172" s="85" t="s">
        <v>67</v>
      </c>
      <c r="D172" s="85" t="s">
        <v>405</v>
      </c>
      <c r="E172" s="85" t="s">
        <v>96</v>
      </c>
      <c r="F172" s="85"/>
      <c r="G172" s="130">
        <v>100</v>
      </c>
      <c r="H172" s="178"/>
      <c r="I172" s="178"/>
      <c r="J172" s="178"/>
      <c r="K172" s="178"/>
      <c r="L172" s="178"/>
      <c r="M172" s="178"/>
      <c r="N172" s="178"/>
      <c r="O172" s="178"/>
      <c r="P172" s="178"/>
      <c r="Q172" s="178"/>
      <c r="R172" s="178"/>
      <c r="S172" s="178"/>
      <c r="T172" s="178"/>
      <c r="U172" s="178"/>
      <c r="V172" s="178"/>
      <c r="W172" s="178"/>
      <c r="X172" s="179"/>
      <c r="Y172" s="171"/>
      <c r="Z172" s="130">
        <v>4.52</v>
      </c>
      <c r="AA172" s="147">
        <f t="shared" si="23"/>
        <v>4.52</v>
      </c>
      <c r="AB172" s="245"/>
    </row>
    <row r="173" spans="1:28" ht="16.5" outlineLevel="6" thickBot="1">
      <c r="A173" s="88" t="s">
        <v>364</v>
      </c>
      <c r="B173" s="120">
        <v>951</v>
      </c>
      <c r="C173" s="85" t="s">
        <v>67</v>
      </c>
      <c r="D173" s="85" t="s">
        <v>405</v>
      </c>
      <c r="E173" s="85" t="s">
        <v>419</v>
      </c>
      <c r="F173" s="104"/>
      <c r="G173" s="130">
        <v>0</v>
      </c>
      <c r="H173" s="178"/>
      <c r="I173" s="178"/>
      <c r="J173" s="178"/>
      <c r="K173" s="178"/>
      <c r="L173" s="178"/>
      <c r="M173" s="178"/>
      <c r="N173" s="178"/>
      <c r="O173" s="178"/>
      <c r="P173" s="178"/>
      <c r="Q173" s="178"/>
      <c r="R173" s="178"/>
      <c r="S173" s="178"/>
      <c r="T173" s="178"/>
      <c r="U173" s="178"/>
      <c r="V173" s="178"/>
      <c r="W173" s="178"/>
      <c r="X173" s="179"/>
      <c r="Y173" s="171"/>
      <c r="Z173" s="130">
        <v>0.7</v>
      </c>
      <c r="AA173" s="147">
        <v>0</v>
      </c>
      <c r="AB173" s="245"/>
    </row>
    <row r="174" spans="1:28" ht="16.5" outlineLevel="6" thickBot="1">
      <c r="A174" s="106" t="s">
        <v>149</v>
      </c>
      <c r="B174" s="118">
        <v>951</v>
      </c>
      <c r="C174" s="37" t="s">
        <v>150</v>
      </c>
      <c r="D174" s="37" t="s">
        <v>262</v>
      </c>
      <c r="E174" s="37" t="s">
        <v>5</v>
      </c>
      <c r="F174" s="107"/>
      <c r="G174" s="140">
        <f>G175</f>
        <v>1638.7</v>
      </c>
      <c r="H174" s="180">
        <f aca="true" t="shared" si="27" ref="H174:X174">H180</f>
        <v>0</v>
      </c>
      <c r="I174" s="180">
        <f t="shared" si="27"/>
        <v>0</v>
      </c>
      <c r="J174" s="180">
        <f t="shared" si="27"/>
        <v>0</v>
      </c>
      <c r="K174" s="180">
        <f t="shared" si="27"/>
        <v>0</v>
      </c>
      <c r="L174" s="180">
        <f t="shared" si="27"/>
        <v>0</v>
      </c>
      <c r="M174" s="180">
        <f t="shared" si="27"/>
        <v>0</v>
      </c>
      <c r="N174" s="180">
        <f t="shared" si="27"/>
        <v>0</v>
      </c>
      <c r="O174" s="180">
        <f t="shared" si="27"/>
        <v>0</v>
      </c>
      <c r="P174" s="180">
        <f t="shared" si="27"/>
        <v>0</v>
      </c>
      <c r="Q174" s="180">
        <f t="shared" si="27"/>
        <v>0</v>
      </c>
      <c r="R174" s="180">
        <f t="shared" si="27"/>
        <v>0</v>
      </c>
      <c r="S174" s="180">
        <f t="shared" si="27"/>
        <v>0</v>
      </c>
      <c r="T174" s="180">
        <f t="shared" si="27"/>
        <v>0</v>
      </c>
      <c r="U174" s="180">
        <f t="shared" si="27"/>
        <v>0</v>
      </c>
      <c r="V174" s="180">
        <f t="shared" si="27"/>
        <v>0</v>
      </c>
      <c r="W174" s="180">
        <f t="shared" si="27"/>
        <v>0</v>
      </c>
      <c r="X174" s="181">
        <f t="shared" si="27"/>
        <v>1027.32</v>
      </c>
      <c r="Y174" s="171">
        <f>X174/G155*100</f>
        <v>10273.2</v>
      </c>
      <c r="Z174" s="140">
        <f>Z175</f>
        <v>409.675</v>
      </c>
      <c r="AA174" s="147">
        <f t="shared" si="23"/>
        <v>25</v>
      </c>
      <c r="AB174" s="245"/>
    </row>
    <row r="175" spans="1:28" ht="16.5" outlineLevel="6" thickBot="1">
      <c r="A175" s="30" t="s">
        <v>82</v>
      </c>
      <c r="B175" s="19">
        <v>951</v>
      </c>
      <c r="C175" s="9" t="s">
        <v>83</v>
      </c>
      <c r="D175" s="9" t="s">
        <v>262</v>
      </c>
      <c r="E175" s="9" t="s">
        <v>5</v>
      </c>
      <c r="F175" s="109" t="s">
        <v>5</v>
      </c>
      <c r="G175" s="176">
        <f>G176</f>
        <v>1638.7</v>
      </c>
      <c r="H175" s="182"/>
      <c r="I175" s="183"/>
      <c r="J175" s="183"/>
      <c r="K175" s="183"/>
      <c r="L175" s="183"/>
      <c r="M175" s="183"/>
      <c r="N175" s="183"/>
      <c r="O175" s="183"/>
      <c r="P175" s="183"/>
      <c r="Q175" s="183"/>
      <c r="R175" s="183"/>
      <c r="S175" s="183"/>
      <c r="T175" s="183"/>
      <c r="U175" s="183"/>
      <c r="V175" s="183"/>
      <c r="W175" s="183"/>
      <c r="X175" s="191"/>
      <c r="Y175" s="171"/>
      <c r="Z175" s="176">
        <f>Z176</f>
        <v>409.675</v>
      </c>
      <c r="AA175" s="147">
        <f t="shared" si="23"/>
        <v>25</v>
      </c>
      <c r="AB175" s="245"/>
    </row>
    <row r="176" spans="1:28" ht="32.25" outlineLevel="6" thickBot="1">
      <c r="A176" s="101" t="s">
        <v>135</v>
      </c>
      <c r="B176" s="19">
        <v>951</v>
      </c>
      <c r="C176" s="9" t="s">
        <v>83</v>
      </c>
      <c r="D176" s="9" t="s">
        <v>263</v>
      </c>
      <c r="E176" s="9" t="s">
        <v>5</v>
      </c>
      <c r="F176" s="110"/>
      <c r="G176" s="176">
        <f>G177</f>
        <v>1638.7</v>
      </c>
      <c r="H176" s="182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3"/>
      <c r="W176" s="183"/>
      <c r="X176" s="191"/>
      <c r="Y176" s="171"/>
      <c r="Z176" s="176">
        <f>Z177</f>
        <v>409.675</v>
      </c>
      <c r="AA176" s="147">
        <f t="shared" si="23"/>
        <v>25</v>
      </c>
      <c r="AB176" s="245"/>
    </row>
    <row r="177" spans="1:28" ht="32.25" outlineLevel="6" thickBot="1">
      <c r="A177" s="101" t="s">
        <v>136</v>
      </c>
      <c r="B177" s="19">
        <v>951</v>
      </c>
      <c r="C177" s="9" t="s">
        <v>83</v>
      </c>
      <c r="D177" s="9" t="s">
        <v>264</v>
      </c>
      <c r="E177" s="9" t="s">
        <v>5</v>
      </c>
      <c r="F177" s="110"/>
      <c r="G177" s="176">
        <f>G178</f>
        <v>1638.7</v>
      </c>
      <c r="H177" s="182"/>
      <c r="I177" s="183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83"/>
      <c r="U177" s="183"/>
      <c r="V177" s="183"/>
      <c r="W177" s="183"/>
      <c r="X177" s="191"/>
      <c r="Y177" s="171"/>
      <c r="Z177" s="176">
        <f>Z178</f>
        <v>409.675</v>
      </c>
      <c r="AA177" s="147">
        <f t="shared" si="23"/>
        <v>25</v>
      </c>
      <c r="AB177" s="245"/>
    </row>
    <row r="178" spans="1:28" ht="32.25" outlineLevel="6" thickBot="1">
      <c r="A178" s="81" t="s">
        <v>38</v>
      </c>
      <c r="B178" s="82">
        <v>951</v>
      </c>
      <c r="C178" s="83" t="s">
        <v>83</v>
      </c>
      <c r="D178" s="83" t="s">
        <v>285</v>
      </c>
      <c r="E178" s="83" t="s">
        <v>5</v>
      </c>
      <c r="F178" s="111" t="s">
        <v>5</v>
      </c>
      <c r="G178" s="192">
        <f>G179</f>
        <v>1638.7</v>
      </c>
      <c r="H178" s="182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83"/>
      <c r="V178" s="183"/>
      <c r="W178" s="183"/>
      <c r="X178" s="191"/>
      <c r="Y178" s="171"/>
      <c r="Z178" s="192">
        <f>Z179</f>
        <v>409.675</v>
      </c>
      <c r="AA178" s="147">
        <f t="shared" si="23"/>
        <v>25</v>
      </c>
      <c r="AB178" s="245"/>
    </row>
    <row r="179" spans="1:28" ht="16.5" outlineLevel="6" thickBot="1">
      <c r="A179" s="150" t="s">
        <v>116</v>
      </c>
      <c r="B179" s="151">
        <v>951</v>
      </c>
      <c r="C179" s="142" t="s">
        <v>83</v>
      </c>
      <c r="D179" s="142" t="s">
        <v>285</v>
      </c>
      <c r="E179" s="142" t="s">
        <v>115</v>
      </c>
      <c r="F179" s="152" t="s">
        <v>151</v>
      </c>
      <c r="G179" s="187">
        <v>1638.7</v>
      </c>
      <c r="H179" s="193"/>
      <c r="I179" s="194"/>
      <c r="J179" s="194"/>
      <c r="K179" s="194"/>
      <c r="L179" s="194"/>
      <c r="M179" s="194"/>
      <c r="N179" s="194"/>
      <c r="O179" s="194"/>
      <c r="P179" s="194"/>
      <c r="Q179" s="194"/>
      <c r="R179" s="194"/>
      <c r="S179" s="194"/>
      <c r="T179" s="194"/>
      <c r="U179" s="194"/>
      <c r="V179" s="194"/>
      <c r="W179" s="194"/>
      <c r="X179" s="195"/>
      <c r="Y179" s="189"/>
      <c r="Z179" s="187">
        <v>409.675</v>
      </c>
      <c r="AA179" s="147">
        <f t="shared" si="23"/>
        <v>25</v>
      </c>
      <c r="AB179" s="245"/>
    </row>
    <row r="180" spans="1:28" ht="32.25" outlineLevel="6" thickBot="1">
      <c r="A180" s="98" t="s">
        <v>52</v>
      </c>
      <c r="B180" s="18">
        <v>951</v>
      </c>
      <c r="C180" s="14" t="s">
        <v>51</v>
      </c>
      <c r="D180" s="14" t="s">
        <v>262</v>
      </c>
      <c r="E180" s="14" t="s">
        <v>5</v>
      </c>
      <c r="F180" s="14"/>
      <c r="G180" s="128">
        <f aca="true" t="shared" si="28" ref="G180:G185">G181</f>
        <v>0</v>
      </c>
      <c r="H180" s="196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97"/>
      <c r="X180" s="170">
        <v>1027.32</v>
      </c>
      <c r="Y180" s="171">
        <f aca="true" t="shared" si="29" ref="Y180:Y185">X180/G174*100</f>
        <v>62.691157624946605</v>
      </c>
      <c r="Z180" s="128">
        <f aca="true" t="shared" si="30" ref="Z180:Z185">Z181</f>
        <v>0</v>
      </c>
      <c r="AA180" s="147">
        <v>0</v>
      </c>
      <c r="AB180" s="245"/>
    </row>
    <row r="181" spans="1:28" ht="18" customHeight="1" outlineLevel="6" thickBot="1">
      <c r="A181" s="8" t="s">
        <v>31</v>
      </c>
      <c r="B181" s="19">
        <v>951</v>
      </c>
      <c r="C181" s="9" t="s">
        <v>10</v>
      </c>
      <c r="D181" s="9" t="s">
        <v>262</v>
      </c>
      <c r="E181" s="9" t="s">
        <v>5</v>
      </c>
      <c r="F181" s="9"/>
      <c r="G181" s="129">
        <f t="shared" si="28"/>
        <v>0</v>
      </c>
      <c r="H181" s="174" t="e">
        <f>H182+#REF!</f>
        <v>#REF!</v>
      </c>
      <c r="I181" s="174" t="e">
        <f>I182+#REF!</f>
        <v>#REF!</v>
      </c>
      <c r="J181" s="174" t="e">
        <f>J182+#REF!</f>
        <v>#REF!</v>
      </c>
      <c r="K181" s="174" t="e">
        <f>K182+#REF!</f>
        <v>#REF!</v>
      </c>
      <c r="L181" s="174" t="e">
        <f>L182+#REF!</f>
        <v>#REF!</v>
      </c>
      <c r="M181" s="174" t="e">
        <f>M182+#REF!</f>
        <v>#REF!</v>
      </c>
      <c r="N181" s="174" t="e">
        <f>N182+#REF!</f>
        <v>#REF!</v>
      </c>
      <c r="O181" s="174" t="e">
        <f>O182+#REF!</f>
        <v>#REF!</v>
      </c>
      <c r="P181" s="174" t="e">
        <f>P182+#REF!</f>
        <v>#REF!</v>
      </c>
      <c r="Q181" s="174" t="e">
        <f>Q182+#REF!</f>
        <v>#REF!</v>
      </c>
      <c r="R181" s="174" t="e">
        <f>R182+#REF!</f>
        <v>#REF!</v>
      </c>
      <c r="S181" s="174" t="e">
        <f>S182+#REF!</f>
        <v>#REF!</v>
      </c>
      <c r="T181" s="174" t="e">
        <f>T182+#REF!</f>
        <v>#REF!</v>
      </c>
      <c r="U181" s="174" t="e">
        <f>U182+#REF!</f>
        <v>#REF!</v>
      </c>
      <c r="V181" s="174" t="e">
        <f>V182+#REF!</f>
        <v>#REF!</v>
      </c>
      <c r="W181" s="174" t="e">
        <f>W182+#REF!</f>
        <v>#REF!</v>
      </c>
      <c r="X181" s="175" t="e">
        <f>X182+#REF!</f>
        <v>#REF!</v>
      </c>
      <c r="Y181" s="171" t="e">
        <f t="shared" si="29"/>
        <v>#REF!</v>
      </c>
      <c r="Z181" s="129">
        <f t="shared" si="30"/>
        <v>0</v>
      </c>
      <c r="AA181" s="147">
        <v>0</v>
      </c>
      <c r="AB181" s="245"/>
    </row>
    <row r="182" spans="1:28" ht="34.5" customHeight="1" outlineLevel="3" thickBot="1">
      <c r="A182" s="101" t="s">
        <v>135</v>
      </c>
      <c r="B182" s="19">
        <v>951</v>
      </c>
      <c r="C182" s="9" t="s">
        <v>10</v>
      </c>
      <c r="D182" s="9" t="s">
        <v>263</v>
      </c>
      <c r="E182" s="9" t="s">
        <v>5</v>
      </c>
      <c r="F182" s="9"/>
      <c r="G182" s="129">
        <f t="shared" si="28"/>
        <v>0</v>
      </c>
      <c r="H182" s="176">
        <f aca="true" t="shared" si="31" ref="H182:X184">H183</f>
        <v>0</v>
      </c>
      <c r="I182" s="176">
        <f t="shared" si="31"/>
        <v>0</v>
      </c>
      <c r="J182" s="176">
        <f t="shared" si="31"/>
        <v>0</v>
      </c>
      <c r="K182" s="176">
        <f t="shared" si="31"/>
        <v>0</v>
      </c>
      <c r="L182" s="176">
        <f t="shared" si="31"/>
        <v>0</v>
      </c>
      <c r="M182" s="176">
        <f t="shared" si="31"/>
        <v>0</v>
      </c>
      <c r="N182" s="176">
        <f t="shared" si="31"/>
        <v>0</v>
      </c>
      <c r="O182" s="176">
        <f t="shared" si="31"/>
        <v>0</v>
      </c>
      <c r="P182" s="176">
        <f t="shared" si="31"/>
        <v>0</v>
      </c>
      <c r="Q182" s="176">
        <f t="shared" si="31"/>
        <v>0</v>
      </c>
      <c r="R182" s="176">
        <f t="shared" si="31"/>
        <v>0</v>
      </c>
      <c r="S182" s="176">
        <f t="shared" si="31"/>
        <v>0</v>
      </c>
      <c r="T182" s="176">
        <f t="shared" si="31"/>
        <v>0</v>
      </c>
      <c r="U182" s="176">
        <f t="shared" si="31"/>
        <v>0</v>
      </c>
      <c r="V182" s="176">
        <f t="shared" si="31"/>
        <v>0</v>
      </c>
      <c r="W182" s="176">
        <f t="shared" si="31"/>
        <v>0</v>
      </c>
      <c r="X182" s="177">
        <f t="shared" si="31"/>
        <v>67.348</v>
      </c>
      <c r="Y182" s="171">
        <f t="shared" si="29"/>
        <v>4.109843168365168</v>
      </c>
      <c r="Z182" s="129">
        <f t="shared" si="30"/>
        <v>0</v>
      </c>
      <c r="AA182" s="147">
        <v>0</v>
      </c>
      <c r="AB182" s="245"/>
    </row>
    <row r="183" spans="1:28" ht="18.75" customHeight="1" outlineLevel="3" thickBot="1">
      <c r="A183" s="101" t="s">
        <v>136</v>
      </c>
      <c r="B183" s="19">
        <v>951</v>
      </c>
      <c r="C183" s="9" t="s">
        <v>10</v>
      </c>
      <c r="D183" s="9" t="s">
        <v>264</v>
      </c>
      <c r="E183" s="9" t="s">
        <v>5</v>
      </c>
      <c r="F183" s="11"/>
      <c r="G183" s="129">
        <f t="shared" si="28"/>
        <v>0</v>
      </c>
      <c r="H183" s="178">
        <f t="shared" si="31"/>
        <v>0</v>
      </c>
      <c r="I183" s="178">
        <f t="shared" si="31"/>
        <v>0</v>
      </c>
      <c r="J183" s="178">
        <f t="shared" si="31"/>
        <v>0</v>
      </c>
      <c r="K183" s="178">
        <f t="shared" si="31"/>
        <v>0</v>
      </c>
      <c r="L183" s="178">
        <f t="shared" si="31"/>
        <v>0</v>
      </c>
      <c r="M183" s="178">
        <f t="shared" si="31"/>
        <v>0</v>
      </c>
      <c r="N183" s="178">
        <f t="shared" si="31"/>
        <v>0</v>
      </c>
      <c r="O183" s="178">
        <f t="shared" si="31"/>
        <v>0</v>
      </c>
      <c r="P183" s="178">
        <f t="shared" si="31"/>
        <v>0</v>
      </c>
      <c r="Q183" s="178">
        <f t="shared" si="31"/>
        <v>0</v>
      </c>
      <c r="R183" s="178">
        <f t="shared" si="31"/>
        <v>0</v>
      </c>
      <c r="S183" s="178">
        <f t="shared" si="31"/>
        <v>0</v>
      </c>
      <c r="T183" s="178">
        <f t="shared" si="31"/>
        <v>0</v>
      </c>
      <c r="U183" s="178">
        <f t="shared" si="31"/>
        <v>0</v>
      </c>
      <c r="V183" s="178">
        <f t="shared" si="31"/>
        <v>0</v>
      </c>
      <c r="W183" s="178">
        <f t="shared" si="31"/>
        <v>0</v>
      </c>
      <c r="X183" s="179">
        <f t="shared" si="31"/>
        <v>67.348</v>
      </c>
      <c r="Y183" s="171">
        <f t="shared" si="29"/>
        <v>4.109843168365168</v>
      </c>
      <c r="Z183" s="129">
        <f t="shared" si="30"/>
        <v>0</v>
      </c>
      <c r="AA183" s="147">
        <v>0</v>
      </c>
      <c r="AB183" s="245"/>
    </row>
    <row r="184" spans="1:28" ht="33.75" customHeight="1" outlineLevel="4" thickBot="1">
      <c r="A184" s="86" t="s">
        <v>152</v>
      </c>
      <c r="B184" s="82">
        <v>951</v>
      </c>
      <c r="C184" s="83" t="s">
        <v>10</v>
      </c>
      <c r="D184" s="83" t="s">
        <v>286</v>
      </c>
      <c r="E184" s="83" t="s">
        <v>5</v>
      </c>
      <c r="F184" s="83"/>
      <c r="G184" s="131">
        <f t="shared" si="28"/>
        <v>0</v>
      </c>
      <c r="H184" s="180">
        <f t="shared" si="31"/>
        <v>0</v>
      </c>
      <c r="I184" s="180">
        <f t="shared" si="31"/>
        <v>0</v>
      </c>
      <c r="J184" s="180">
        <f t="shared" si="31"/>
        <v>0</v>
      </c>
      <c r="K184" s="180">
        <f t="shared" si="31"/>
        <v>0</v>
      </c>
      <c r="L184" s="180">
        <f t="shared" si="31"/>
        <v>0</v>
      </c>
      <c r="M184" s="180">
        <f t="shared" si="31"/>
        <v>0</v>
      </c>
      <c r="N184" s="180">
        <f t="shared" si="31"/>
        <v>0</v>
      </c>
      <c r="O184" s="180">
        <f t="shared" si="31"/>
        <v>0</v>
      </c>
      <c r="P184" s="180">
        <f t="shared" si="31"/>
        <v>0</v>
      </c>
      <c r="Q184" s="180">
        <f t="shared" si="31"/>
        <v>0</v>
      </c>
      <c r="R184" s="180">
        <f t="shared" si="31"/>
        <v>0</v>
      </c>
      <c r="S184" s="180">
        <f t="shared" si="31"/>
        <v>0</v>
      </c>
      <c r="T184" s="180">
        <f t="shared" si="31"/>
        <v>0</v>
      </c>
      <c r="U184" s="180">
        <f t="shared" si="31"/>
        <v>0</v>
      </c>
      <c r="V184" s="180">
        <f t="shared" si="31"/>
        <v>0</v>
      </c>
      <c r="W184" s="180">
        <f t="shared" si="31"/>
        <v>0</v>
      </c>
      <c r="X184" s="181">
        <f t="shared" si="31"/>
        <v>67.348</v>
      </c>
      <c r="Y184" s="171">
        <f t="shared" si="29"/>
        <v>4.109843168365168</v>
      </c>
      <c r="Z184" s="131">
        <f t="shared" si="30"/>
        <v>0</v>
      </c>
      <c r="AA184" s="147">
        <v>0</v>
      </c>
      <c r="AB184" s="245"/>
    </row>
    <row r="185" spans="1:28" ht="17.25" customHeight="1" outlineLevel="5" thickBot="1">
      <c r="A185" s="5" t="s">
        <v>100</v>
      </c>
      <c r="B185" s="21">
        <v>951</v>
      </c>
      <c r="C185" s="6" t="s">
        <v>10</v>
      </c>
      <c r="D185" s="6" t="s">
        <v>286</v>
      </c>
      <c r="E185" s="6" t="s">
        <v>95</v>
      </c>
      <c r="F185" s="6"/>
      <c r="G185" s="133">
        <f t="shared" si="28"/>
        <v>0</v>
      </c>
      <c r="H185" s="190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83"/>
      <c r="X185" s="170">
        <v>67.348</v>
      </c>
      <c r="Y185" s="171">
        <f t="shared" si="29"/>
        <v>4.109843168365168</v>
      </c>
      <c r="Z185" s="133">
        <f t="shared" si="30"/>
        <v>0</v>
      </c>
      <c r="AA185" s="147">
        <v>0</v>
      </c>
      <c r="AB185" s="245"/>
    </row>
    <row r="186" spans="1:28" ht="32.25" outlineLevel="5" thickBot="1">
      <c r="A186" s="80" t="s">
        <v>101</v>
      </c>
      <c r="B186" s="84">
        <v>951</v>
      </c>
      <c r="C186" s="85" t="s">
        <v>10</v>
      </c>
      <c r="D186" s="85" t="s">
        <v>286</v>
      </c>
      <c r="E186" s="85" t="s">
        <v>96</v>
      </c>
      <c r="F186" s="85"/>
      <c r="G186" s="130">
        <v>0</v>
      </c>
      <c r="H186" s="182"/>
      <c r="I186" s="183"/>
      <c r="J186" s="183"/>
      <c r="K186" s="183"/>
      <c r="L186" s="183"/>
      <c r="M186" s="183"/>
      <c r="N186" s="183"/>
      <c r="O186" s="183"/>
      <c r="P186" s="183"/>
      <c r="Q186" s="183"/>
      <c r="R186" s="183"/>
      <c r="S186" s="183"/>
      <c r="T186" s="183"/>
      <c r="U186" s="183"/>
      <c r="V186" s="183"/>
      <c r="W186" s="183"/>
      <c r="X186" s="173"/>
      <c r="Y186" s="171"/>
      <c r="Z186" s="130">
        <v>0</v>
      </c>
      <c r="AA186" s="147">
        <v>0</v>
      </c>
      <c r="AB186" s="245"/>
    </row>
    <row r="187" spans="1:28" ht="19.5" outlineLevel="6" thickBot="1">
      <c r="A187" s="98" t="s">
        <v>50</v>
      </c>
      <c r="B187" s="18">
        <v>951</v>
      </c>
      <c r="C187" s="14" t="s">
        <v>49</v>
      </c>
      <c r="D187" s="14" t="s">
        <v>262</v>
      </c>
      <c r="E187" s="14" t="s">
        <v>5</v>
      </c>
      <c r="F187" s="14"/>
      <c r="G187" s="128">
        <f>G194+G211+G188</f>
        <v>12054.281</v>
      </c>
      <c r="H187" s="29" t="e">
        <f aca="true" t="shared" si="32" ref="H187:X187">H188+H193</f>
        <v>#REF!</v>
      </c>
      <c r="I187" s="29" t="e">
        <f t="shared" si="32"/>
        <v>#REF!</v>
      </c>
      <c r="J187" s="29" t="e">
        <f t="shared" si="32"/>
        <v>#REF!</v>
      </c>
      <c r="K187" s="29" t="e">
        <f t="shared" si="32"/>
        <v>#REF!</v>
      </c>
      <c r="L187" s="29" t="e">
        <f t="shared" si="32"/>
        <v>#REF!</v>
      </c>
      <c r="M187" s="29" t="e">
        <f t="shared" si="32"/>
        <v>#REF!</v>
      </c>
      <c r="N187" s="29" t="e">
        <f t="shared" si="32"/>
        <v>#REF!</v>
      </c>
      <c r="O187" s="29" t="e">
        <f t="shared" si="32"/>
        <v>#REF!</v>
      </c>
      <c r="P187" s="29" t="e">
        <f t="shared" si="32"/>
        <v>#REF!</v>
      </c>
      <c r="Q187" s="29" t="e">
        <f t="shared" si="32"/>
        <v>#REF!</v>
      </c>
      <c r="R187" s="29" t="e">
        <f t="shared" si="32"/>
        <v>#REF!</v>
      </c>
      <c r="S187" s="29" t="e">
        <f t="shared" si="32"/>
        <v>#REF!</v>
      </c>
      <c r="T187" s="29" t="e">
        <f t="shared" si="32"/>
        <v>#REF!</v>
      </c>
      <c r="U187" s="29" t="e">
        <f t="shared" si="32"/>
        <v>#REF!</v>
      </c>
      <c r="V187" s="29" t="e">
        <f t="shared" si="32"/>
        <v>#REF!</v>
      </c>
      <c r="W187" s="29" t="e">
        <f t="shared" si="32"/>
        <v>#REF!</v>
      </c>
      <c r="X187" s="65" t="e">
        <f t="shared" si="32"/>
        <v>#REF!</v>
      </c>
      <c r="Y187" s="54" t="e">
        <f>X187/G181*100</f>
        <v>#REF!</v>
      </c>
      <c r="Z187" s="128">
        <f>Z194+Z211+Z188</f>
        <v>915.673</v>
      </c>
      <c r="AA187" s="147">
        <f t="shared" si="23"/>
        <v>7.5962473415046485</v>
      </c>
      <c r="AB187" s="245"/>
    </row>
    <row r="188" spans="1:28" ht="16.5" outlineLevel="6" thickBot="1">
      <c r="A188" s="72" t="s">
        <v>211</v>
      </c>
      <c r="B188" s="19">
        <v>951</v>
      </c>
      <c r="C188" s="9" t="s">
        <v>213</v>
      </c>
      <c r="D188" s="9" t="s">
        <v>262</v>
      </c>
      <c r="E188" s="9" t="s">
        <v>5</v>
      </c>
      <c r="F188" s="9"/>
      <c r="G188" s="129">
        <f>G189</f>
        <v>379.281</v>
      </c>
      <c r="H188" s="31">
        <f aca="true" t="shared" si="33" ref="H188:X189">H189</f>
        <v>0</v>
      </c>
      <c r="I188" s="31">
        <f t="shared" si="33"/>
        <v>0</v>
      </c>
      <c r="J188" s="31">
        <f t="shared" si="33"/>
        <v>0</v>
      </c>
      <c r="K188" s="31">
        <f t="shared" si="33"/>
        <v>0</v>
      </c>
      <c r="L188" s="31">
        <f t="shared" si="33"/>
        <v>0</v>
      </c>
      <c r="M188" s="31">
        <f t="shared" si="33"/>
        <v>0</v>
      </c>
      <c r="N188" s="31">
        <f t="shared" si="33"/>
        <v>0</v>
      </c>
      <c r="O188" s="31">
        <f t="shared" si="33"/>
        <v>0</v>
      </c>
      <c r="P188" s="31">
        <f t="shared" si="33"/>
        <v>0</v>
      </c>
      <c r="Q188" s="31">
        <f t="shared" si="33"/>
        <v>0</v>
      </c>
      <c r="R188" s="31">
        <f t="shared" si="33"/>
        <v>0</v>
      </c>
      <c r="S188" s="31">
        <f t="shared" si="33"/>
        <v>0</v>
      </c>
      <c r="T188" s="31">
        <f t="shared" si="33"/>
        <v>0</v>
      </c>
      <c r="U188" s="31">
        <f t="shared" si="33"/>
        <v>0</v>
      </c>
      <c r="V188" s="31">
        <f t="shared" si="33"/>
        <v>0</v>
      </c>
      <c r="W188" s="31">
        <f t="shared" si="33"/>
        <v>0</v>
      </c>
      <c r="X188" s="59">
        <f t="shared" si="33"/>
        <v>0</v>
      </c>
      <c r="Y188" s="54" t="e">
        <f>X188/G182*100</f>
        <v>#DIV/0!</v>
      </c>
      <c r="Z188" s="129">
        <f>Z189</f>
        <v>0</v>
      </c>
      <c r="AA188" s="147">
        <f t="shared" si="23"/>
        <v>0</v>
      </c>
      <c r="AB188" s="245"/>
    </row>
    <row r="189" spans="1:28" ht="32.25" outlineLevel="6" thickBot="1">
      <c r="A189" s="101" t="s">
        <v>135</v>
      </c>
      <c r="B189" s="19">
        <v>951</v>
      </c>
      <c r="C189" s="9" t="s">
        <v>213</v>
      </c>
      <c r="D189" s="9" t="s">
        <v>263</v>
      </c>
      <c r="E189" s="9" t="s">
        <v>5</v>
      </c>
      <c r="F189" s="9"/>
      <c r="G189" s="129">
        <f>G190</f>
        <v>379.281</v>
      </c>
      <c r="H189" s="32">
        <f t="shared" si="33"/>
        <v>0</v>
      </c>
      <c r="I189" s="32">
        <f t="shared" si="33"/>
        <v>0</v>
      </c>
      <c r="J189" s="32">
        <f t="shared" si="33"/>
        <v>0</v>
      </c>
      <c r="K189" s="32">
        <f t="shared" si="33"/>
        <v>0</v>
      </c>
      <c r="L189" s="32">
        <f t="shared" si="33"/>
        <v>0</v>
      </c>
      <c r="M189" s="32">
        <f t="shared" si="33"/>
        <v>0</v>
      </c>
      <c r="N189" s="32">
        <f t="shared" si="33"/>
        <v>0</v>
      </c>
      <c r="O189" s="32">
        <f t="shared" si="33"/>
        <v>0</v>
      </c>
      <c r="P189" s="32">
        <f t="shared" si="33"/>
        <v>0</v>
      </c>
      <c r="Q189" s="32">
        <f t="shared" si="33"/>
        <v>0</v>
      </c>
      <c r="R189" s="32">
        <f t="shared" si="33"/>
        <v>0</v>
      </c>
      <c r="S189" s="32">
        <f t="shared" si="33"/>
        <v>0</v>
      </c>
      <c r="T189" s="32">
        <f t="shared" si="33"/>
        <v>0</v>
      </c>
      <c r="U189" s="32">
        <f t="shared" si="33"/>
        <v>0</v>
      </c>
      <c r="V189" s="32">
        <f t="shared" si="33"/>
        <v>0</v>
      </c>
      <c r="W189" s="32">
        <f t="shared" si="33"/>
        <v>0</v>
      </c>
      <c r="X189" s="60">
        <f t="shared" si="33"/>
        <v>0</v>
      </c>
      <c r="Y189" s="54" t="e">
        <f>X189/G183*100</f>
        <v>#DIV/0!</v>
      </c>
      <c r="Z189" s="129">
        <f>Z190</f>
        <v>0</v>
      </c>
      <c r="AA189" s="147">
        <f t="shared" si="23"/>
        <v>0</v>
      </c>
      <c r="AB189" s="245"/>
    </row>
    <row r="190" spans="1:28" ht="32.25" outlineLevel="6" thickBot="1">
      <c r="A190" s="101" t="s">
        <v>136</v>
      </c>
      <c r="B190" s="19">
        <v>951</v>
      </c>
      <c r="C190" s="9" t="s">
        <v>213</v>
      </c>
      <c r="D190" s="9" t="s">
        <v>264</v>
      </c>
      <c r="E190" s="9" t="s">
        <v>5</v>
      </c>
      <c r="F190" s="9"/>
      <c r="G190" s="129">
        <f>G191</f>
        <v>379.281</v>
      </c>
      <c r="H190" s="26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42"/>
      <c r="X190" s="58">
        <v>0</v>
      </c>
      <c r="Y190" s="54" t="e">
        <f>X190/G184*100</f>
        <v>#DIV/0!</v>
      </c>
      <c r="Z190" s="129">
        <f>Z191</f>
        <v>0</v>
      </c>
      <c r="AA190" s="147">
        <f t="shared" si="23"/>
        <v>0</v>
      </c>
      <c r="AB190" s="245"/>
    </row>
    <row r="191" spans="1:28" ht="48" outlineLevel="6" thickBot="1">
      <c r="A191" s="103" t="s">
        <v>212</v>
      </c>
      <c r="B191" s="82">
        <v>951</v>
      </c>
      <c r="C191" s="83" t="s">
        <v>213</v>
      </c>
      <c r="D191" s="83" t="s">
        <v>287</v>
      </c>
      <c r="E191" s="83" t="s">
        <v>5</v>
      </c>
      <c r="F191" s="83"/>
      <c r="G191" s="131">
        <f>G192</f>
        <v>379.281</v>
      </c>
      <c r="H191" s="50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67"/>
      <c r="Y191" s="54"/>
      <c r="Z191" s="131">
        <f>Z192</f>
        <v>0</v>
      </c>
      <c r="AA191" s="147">
        <f t="shared" si="23"/>
        <v>0</v>
      </c>
      <c r="AB191" s="245"/>
    </row>
    <row r="192" spans="1:28" ht="18.75" customHeight="1" outlineLevel="6" thickBot="1">
      <c r="A192" s="5" t="s">
        <v>100</v>
      </c>
      <c r="B192" s="21">
        <v>951</v>
      </c>
      <c r="C192" s="6" t="s">
        <v>213</v>
      </c>
      <c r="D192" s="6" t="s">
        <v>287</v>
      </c>
      <c r="E192" s="6" t="s">
        <v>95</v>
      </c>
      <c r="F192" s="6"/>
      <c r="G192" s="133">
        <f>G193</f>
        <v>379.281</v>
      </c>
      <c r="H192" s="50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67"/>
      <c r="Y192" s="54"/>
      <c r="Z192" s="133">
        <f>Z193</f>
        <v>0</v>
      </c>
      <c r="AA192" s="147">
        <f t="shared" si="23"/>
        <v>0</v>
      </c>
      <c r="AB192" s="245"/>
    </row>
    <row r="193" spans="1:28" ht="32.25" outlineLevel="3" thickBot="1">
      <c r="A193" s="80" t="s">
        <v>101</v>
      </c>
      <c r="B193" s="84">
        <v>951</v>
      </c>
      <c r="C193" s="85" t="s">
        <v>213</v>
      </c>
      <c r="D193" s="85" t="s">
        <v>287</v>
      </c>
      <c r="E193" s="85" t="s">
        <v>96</v>
      </c>
      <c r="F193" s="85"/>
      <c r="G193" s="130">
        <v>379.281</v>
      </c>
      <c r="H193" s="31" t="e">
        <f>H204+H207+H214+#REF!</f>
        <v>#REF!</v>
      </c>
      <c r="I193" s="31" t="e">
        <f>I204+I207+I214+#REF!</f>
        <v>#REF!</v>
      </c>
      <c r="J193" s="31" t="e">
        <f>J204+J207+J214+#REF!</f>
        <v>#REF!</v>
      </c>
      <c r="K193" s="31" t="e">
        <f>K204+K207+K214+#REF!</f>
        <v>#REF!</v>
      </c>
      <c r="L193" s="31" t="e">
        <f>L204+L207+L214+#REF!</f>
        <v>#REF!</v>
      </c>
      <c r="M193" s="31" t="e">
        <f>M204+M207+M214+#REF!</f>
        <v>#REF!</v>
      </c>
      <c r="N193" s="31" t="e">
        <f>N204+N207+N214+#REF!</f>
        <v>#REF!</v>
      </c>
      <c r="O193" s="31" t="e">
        <f>O204+O207+O214+#REF!</f>
        <v>#REF!</v>
      </c>
      <c r="P193" s="31" t="e">
        <f>P204+P207+P214+#REF!</f>
        <v>#REF!</v>
      </c>
      <c r="Q193" s="31" t="e">
        <f>Q204+Q207+Q214+#REF!</f>
        <v>#REF!</v>
      </c>
      <c r="R193" s="31" t="e">
        <f>R204+R207+R214+#REF!</f>
        <v>#REF!</v>
      </c>
      <c r="S193" s="31" t="e">
        <f>S204+S207+S214+#REF!</f>
        <v>#REF!</v>
      </c>
      <c r="T193" s="31" t="e">
        <f>T204+T207+T214+#REF!</f>
        <v>#REF!</v>
      </c>
      <c r="U193" s="31" t="e">
        <f>U204+U207+U214+#REF!</f>
        <v>#REF!</v>
      </c>
      <c r="V193" s="31" t="e">
        <f>V204+V207+V214+#REF!</f>
        <v>#REF!</v>
      </c>
      <c r="W193" s="31" t="e">
        <f>W204+W207+W214+#REF!</f>
        <v>#REF!</v>
      </c>
      <c r="X193" s="59" t="e">
        <f>X204+X207+X214+#REF!</f>
        <v>#REF!</v>
      </c>
      <c r="Y193" s="54" t="e">
        <f>X193/G187*100</f>
        <v>#REF!</v>
      </c>
      <c r="Z193" s="130">
        <v>0</v>
      </c>
      <c r="AA193" s="147">
        <f t="shared" si="23"/>
        <v>0</v>
      </c>
      <c r="AB193" s="245"/>
    </row>
    <row r="194" spans="1:28" ht="16.5" outlineLevel="3" thickBot="1">
      <c r="A194" s="101" t="s">
        <v>153</v>
      </c>
      <c r="B194" s="19">
        <v>951</v>
      </c>
      <c r="C194" s="9" t="s">
        <v>55</v>
      </c>
      <c r="D194" s="9" t="s">
        <v>262</v>
      </c>
      <c r="E194" s="9" t="s">
        <v>5</v>
      </c>
      <c r="F194" s="9"/>
      <c r="G194" s="129">
        <f>G199+G195</f>
        <v>11525</v>
      </c>
      <c r="H194" s="176"/>
      <c r="I194" s="176"/>
      <c r="J194" s="176"/>
      <c r="K194" s="176"/>
      <c r="L194" s="176"/>
      <c r="M194" s="176"/>
      <c r="N194" s="176"/>
      <c r="O194" s="176"/>
      <c r="P194" s="176"/>
      <c r="Q194" s="176"/>
      <c r="R194" s="176"/>
      <c r="S194" s="176"/>
      <c r="T194" s="176"/>
      <c r="U194" s="176"/>
      <c r="V194" s="176"/>
      <c r="W194" s="176"/>
      <c r="X194" s="177"/>
      <c r="Y194" s="171"/>
      <c r="Z194" s="129">
        <f>Z199+Z195</f>
        <v>915.673</v>
      </c>
      <c r="AA194" s="147">
        <f t="shared" si="23"/>
        <v>7.945101952277657</v>
      </c>
      <c r="AB194" s="245"/>
    </row>
    <row r="195" spans="1:28" ht="48" outlineLevel="3" thickBot="1">
      <c r="A195" s="8" t="s">
        <v>414</v>
      </c>
      <c r="B195" s="19">
        <v>951</v>
      </c>
      <c r="C195" s="9" t="s">
        <v>55</v>
      </c>
      <c r="D195" s="9" t="s">
        <v>292</v>
      </c>
      <c r="E195" s="9" t="s">
        <v>5</v>
      </c>
      <c r="F195" s="9"/>
      <c r="G195" s="129">
        <f>G196</f>
        <v>1200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59"/>
      <c r="Y195" s="54"/>
      <c r="Z195" s="129">
        <f>Z196</f>
        <v>0</v>
      </c>
      <c r="AA195" s="147">
        <f t="shared" si="23"/>
        <v>0</v>
      </c>
      <c r="AB195" s="245"/>
    </row>
    <row r="196" spans="1:28" ht="48" outlineLevel="3" thickBot="1">
      <c r="A196" s="86" t="s">
        <v>157</v>
      </c>
      <c r="B196" s="82">
        <v>951</v>
      </c>
      <c r="C196" s="83" t="s">
        <v>55</v>
      </c>
      <c r="D196" s="83" t="s">
        <v>295</v>
      </c>
      <c r="E196" s="83" t="s">
        <v>5</v>
      </c>
      <c r="F196" s="83"/>
      <c r="G196" s="131">
        <f>G197</f>
        <v>1200</v>
      </c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59"/>
      <c r="Y196" s="54"/>
      <c r="Z196" s="131">
        <f>Z197</f>
        <v>0</v>
      </c>
      <c r="AA196" s="147">
        <f t="shared" si="23"/>
        <v>0</v>
      </c>
      <c r="AB196" s="245"/>
    </row>
    <row r="197" spans="1:28" ht="32.25" customHeight="1" outlineLevel="3" thickBot="1">
      <c r="A197" s="5" t="s">
        <v>386</v>
      </c>
      <c r="B197" s="21">
        <v>951</v>
      </c>
      <c r="C197" s="6" t="s">
        <v>55</v>
      </c>
      <c r="D197" s="6" t="s">
        <v>295</v>
      </c>
      <c r="E197" s="6" t="s">
        <v>415</v>
      </c>
      <c r="F197" s="6"/>
      <c r="G197" s="133">
        <f>G198</f>
        <v>1200</v>
      </c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59"/>
      <c r="Y197" s="54"/>
      <c r="Z197" s="133">
        <f>Z198</f>
        <v>0</v>
      </c>
      <c r="AA197" s="147">
        <f t="shared" si="23"/>
        <v>0</v>
      </c>
      <c r="AB197" s="245"/>
    </row>
    <row r="198" spans="1:28" ht="35.25" customHeight="1" outlineLevel="3" thickBot="1">
      <c r="A198" s="80" t="s">
        <v>386</v>
      </c>
      <c r="B198" s="84">
        <v>951</v>
      </c>
      <c r="C198" s="85" t="s">
        <v>55</v>
      </c>
      <c r="D198" s="85" t="s">
        <v>295</v>
      </c>
      <c r="E198" s="85" t="s">
        <v>388</v>
      </c>
      <c r="F198" s="85"/>
      <c r="G198" s="130">
        <v>1200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59"/>
      <c r="Y198" s="54"/>
      <c r="Z198" s="130">
        <v>0</v>
      </c>
      <c r="AA198" s="147">
        <f t="shared" si="23"/>
        <v>0</v>
      </c>
      <c r="AB198" s="245"/>
    </row>
    <row r="199" spans="1:28" ht="32.25" outlineLevel="3" thickBot="1">
      <c r="A199" s="8" t="s">
        <v>228</v>
      </c>
      <c r="B199" s="19">
        <v>951</v>
      </c>
      <c r="C199" s="9" t="s">
        <v>55</v>
      </c>
      <c r="D199" s="9" t="s">
        <v>288</v>
      </c>
      <c r="E199" s="9" t="s">
        <v>5</v>
      </c>
      <c r="F199" s="11"/>
      <c r="G199" s="129">
        <f>G200+G203+G206+G208</f>
        <v>10325</v>
      </c>
      <c r="H199" s="176"/>
      <c r="I199" s="176"/>
      <c r="J199" s="176"/>
      <c r="K199" s="176"/>
      <c r="L199" s="176"/>
      <c r="M199" s="176"/>
      <c r="N199" s="176"/>
      <c r="O199" s="176"/>
      <c r="P199" s="176"/>
      <c r="Q199" s="176"/>
      <c r="R199" s="176"/>
      <c r="S199" s="176"/>
      <c r="T199" s="176"/>
      <c r="U199" s="176"/>
      <c r="V199" s="176"/>
      <c r="W199" s="176"/>
      <c r="X199" s="177"/>
      <c r="Y199" s="171"/>
      <c r="Z199" s="129">
        <f>Z200+Z203+Z206+Z208</f>
        <v>915.673</v>
      </c>
      <c r="AA199" s="147">
        <f t="shared" si="23"/>
        <v>8.868503631961259</v>
      </c>
      <c r="AB199" s="245"/>
    </row>
    <row r="200" spans="1:28" ht="47.25" customHeight="1" outlineLevel="3" thickBot="1">
      <c r="A200" s="86" t="s">
        <v>154</v>
      </c>
      <c r="B200" s="82">
        <v>951</v>
      </c>
      <c r="C200" s="83" t="s">
        <v>55</v>
      </c>
      <c r="D200" s="83" t="s">
        <v>289</v>
      </c>
      <c r="E200" s="83" t="s">
        <v>5</v>
      </c>
      <c r="F200" s="83"/>
      <c r="G200" s="131">
        <f>G201</f>
        <v>0</v>
      </c>
      <c r="H200" s="176"/>
      <c r="I200" s="176"/>
      <c r="J200" s="176"/>
      <c r="K200" s="176"/>
      <c r="L200" s="176"/>
      <c r="M200" s="176"/>
      <c r="N200" s="176"/>
      <c r="O200" s="176"/>
      <c r="P200" s="176"/>
      <c r="Q200" s="176"/>
      <c r="R200" s="176"/>
      <c r="S200" s="176"/>
      <c r="T200" s="176"/>
      <c r="U200" s="176"/>
      <c r="V200" s="176"/>
      <c r="W200" s="176"/>
      <c r="X200" s="177"/>
      <c r="Y200" s="171"/>
      <c r="Z200" s="131">
        <f>Z201</f>
        <v>0</v>
      </c>
      <c r="AA200" s="147">
        <v>0</v>
      </c>
      <c r="AB200" s="245"/>
    </row>
    <row r="201" spans="1:28" ht="19.5" customHeight="1" outlineLevel="3" thickBot="1">
      <c r="A201" s="5" t="s">
        <v>100</v>
      </c>
      <c r="B201" s="21">
        <v>951</v>
      </c>
      <c r="C201" s="6" t="s">
        <v>55</v>
      </c>
      <c r="D201" s="6" t="s">
        <v>289</v>
      </c>
      <c r="E201" s="6" t="s">
        <v>95</v>
      </c>
      <c r="F201" s="6"/>
      <c r="G201" s="133">
        <f>G202</f>
        <v>0</v>
      </c>
      <c r="H201" s="176"/>
      <c r="I201" s="176"/>
      <c r="J201" s="176"/>
      <c r="K201" s="176"/>
      <c r="L201" s="176"/>
      <c r="M201" s="176"/>
      <c r="N201" s="176"/>
      <c r="O201" s="176"/>
      <c r="P201" s="176"/>
      <c r="Q201" s="176"/>
      <c r="R201" s="176"/>
      <c r="S201" s="176"/>
      <c r="T201" s="176"/>
      <c r="U201" s="176"/>
      <c r="V201" s="176"/>
      <c r="W201" s="176"/>
      <c r="X201" s="177"/>
      <c r="Y201" s="171"/>
      <c r="Z201" s="133">
        <f>Z202</f>
        <v>0</v>
      </c>
      <c r="AA201" s="147">
        <v>0</v>
      </c>
      <c r="AB201" s="245"/>
    </row>
    <row r="202" spans="1:28" ht="32.25" outlineLevel="3" thickBot="1">
      <c r="A202" s="80" t="s">
        <v>101</v>
      </c>
      <c r="B202" s="84">
        <v>951</v>
      </c>
      <c r="C202" s="85" t="s">
        <v>55</v>
      </c>
      <c r="D202" s="85" t="s">
        <v>289</v>
      </c>
      <c r="E202" s="85" t="s">
        <v>96</v>
      </c>
      <c r="F202" s="85"/>
      <c r="G202" s="130">
        <v>0</v>
      </c>
      <c r="H202" s="176"/>
      <c r="I202" s="176"/>
      <c r="J202" s="176"/>
      <c r="K202" s="176"/>
      <c r="L202" s="176"/>
      <c r="M202" s="176"/>
      <c r="N202" s="176"/>
      <c r="O202" s="176"/>
      <c r="P202" s="176"/>
      <c r="Q202" s="176"/>
      <c r="R202" s="176"/>
      <c r="S202" s="176"/>
      <c r="T202" s="176"/>
      <c r="U202" s="176"/>
      <c r="V202" s="176"/>
      <c r="W202" s="176"/>
      <c r="X202" s="177"/>
      <c r="Y202" s="171"/>
      <c r="Z202" s="130">
        <v>0</v>
      </c>
      <c r="AA202" s="147">
        <v>0</v>
      </c>
      <c r="AB202" s="245"/>
    </row>
    <row r="203" spans="1:28" ht="63.75" outlineLevel="3" thickBot="1">
      <c r="A203" s="86" t="s">
        <v>219</v>
      </c>
      <c r="B203" s="82">
        <v>951</v>
      </c>
      <c r="C203" s="83" t="s">
        <v>55</v>
      </c>
      <c r="D203" s="83" t="s">
        <v>290</v>
      </c>
      <c r="E203" s="83" t="s">
        <v>5</v>
      </c>
      <c r="F203" s="83"/>
      <c r="G203" s="131">
        <f>G204</f>
        <v>3441.212</v>
      </c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59"/>
      <c r="Y203" s="54"/>
      <c r="Z203" s="131">
        <f>Z204</f>
        <v>648.213</v>
      </c>
      <c r="AA203" s="147">
        <f t="shared" si="23"/>
        <v>18.836764488790575</v>
      </c>
      <c r="AB203" s="245"/>
    </row>
    <row r="204" spans="1:28" ht="18.75" customHeight="1" outlineLevel="4" thickBot="1">
      <c r="A204" s="5" t="s">
        <v>100</v>
      </c>
      <c r="B204" s="21">
        <v>951</v>
      </c>
      <c r="C204" s="6" t="s">
        <v>55</v>
      </c>
      <c r="D204" s="6" t="s">
        <v>290</v>
      </c>
      <c r="E204" s="6" t="s">
        <v>95</v>
      </c>
      <c r="F204" s="6"/>
      <c r="G204" s="133">
        <f>G205</f>
        <v>3441.212</v>
      </c>
      <c r="H204" s="32">
        <f aca="true" t="shared" si="34" ref="H204:X204">H205</f>
        <v>0</v>
      </c>
      <c r="I204" s="32">
        <f t="shared" si="34"/>
        <v>0</v>
      </c>
      <c r="J204" s="32">
        <f t="shared" si="34"/>
        <v>0</v>
      </c>
      <c r="K204" s="32">
        <f t="shared" si="34"/>
        <v>0</v>
      </c>
      <c r="L204" s="32">
        <f t="shared" si="34"/>
        <v>0</v>
      </c>
      <c r="M204" s="32">
        <f t="shared" si="34"/>
        <v>0</v>
      </c>
      <c r="N204" s="32">
        <f t="shared" si="34"/>
        <v>0</v>
      </c>
      <c r="O204" s="32">
        <f t="shared" si="34"/>
        <v>0</v>
      </c>
      <c r="P204" s="32">
        <f t="shared" si="34"/>
        <v>0</v>
      </c>
      <c r="Q204" s="32">
        <f t="shared" si="34"/>
        <v>0</v>
      </c>
      <c r="R204" s="32">
        <f t="shared" si="34"/>
        <v>0</v>
      </c>
      <c r="S204" s="32">
        <f t="shared" si="34"/>
        <v>0</v>
      </c>
      <c r="T204" s="32">
        <f t="shared" si="34"/>
        <v>0</v>
      </c>
      <c r="U204" s="32">
        <f t="shared" si="34"/>
        <v>0</v>
      </c>
      <c r="V204" s="32">
        <f t="shared" si="34"/>
        <v>0</v>
      </c>
      <c r="W204" s="32">
        <f t="shared" si="34"/>
        <v>0</v>
      </c>
      <c r="X204" s="60">
        <f t="shared" si="34"/>
        <v>2675.999</v>
      </c>
      <c r="Y204" s="54">
        <f>X204/G194*100</f>
        <v>23.219080260303688</v>
      </c>
      <c r="Z204" s="133">
        <f>Z205</f>
        <v>648.213</v>
      </c>
      <c r="AA204" s="147">
        <f aca="true" t="shared" si="35" ref="AA204:AA267">Z204/G204*100</f>
        <v>18.836764488790575</v>
      </c>
      <c r="AB204" s="245"/>
    </row>
    <row r="205" spans="1:28" ht="32.25" outlineLevel="5" thickBot="1">
      <c r="A205" s="80" t="s">
        <v>101</v>
      </c>
      <c r="B205" s="84">
        <v>951</v>
      </c>
      <c r="C205" s="85" t="s">
        <v>55</v>
      </c>
      <c r="D205" s="85" t="s">
        <v>290</v>
      </c>
      <c r="E205" s="85" t="s">
        <v>96</v>
      </c>
      <c r="F205" s="85"/>
      <c r="G205" s="130">
        <v>3441.212</v>
      </c>
      <c r="H205" s="190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83"/>
      <c r="X205" s="170">
        <v>2675.999</v>
      </c>
      <c r="Y205" s="171">
        <f>X205/G199*100</f>
        <v>25.917665859564167</v>
      </c>
      <c r="Z205" s="130">
        <v>648.213</v>
      </c>
      <c r="AA205" s="147">
        <f t="shared" si="35"/>
        <v>18.836764488790575</v>
      </c>
      <c r="AB205" s="245"/>
    </row>
    <row r="206" spans="1:28" ht="63.75" outlineLevel="5" thickBot="1">
      <c r="A206" s="86" t="s">
        <v>220</v>
      </c>
      <c r="B206" s="82">
        <v>951</v>
      </c>
      <c r="C206" s="83" t="s">
        <v>55</v>
      </c>
      <c r="D206" s="83" t="s">
        <v>291</v>
      </c>
      <c r="E206" s="83" t="s">
        <v>5</v>
      </c>
      <c r="F206" s="83"/>
      <c r="G206" s="131">
        <f>G207</f>
        <v>6883.788</v>
      </c>
      <c r="H206" s="50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67"/>
      <c r="Y206" s="54"/>
      <c r="Z206" s="131">
        <f>Z207</f>
        <v>267.46</v>
      </c>
      <c r="AA206" s="147">
        <f t="shared" si="35"/>
        <v>3.8853607926333584</v>
      </c>
      <c r="AB206" s="245"/>
    </row>
    <row r="207" spans="1:28" ht="19.5" customHeight="1" outlineLevel="6" thickBot="1">
      <c r="A207" s="80" t="s">
        <v>118</v>
      </c>
      <c r="B207" s="84">
        <v>951</v>
      </c>
      <c r="C207" s="85" t="s">
        <v>55</v>
      </c>
      <c r="D207" s="85" t="s">
        <v>291</v>
      </c>
      <c r="E207" s="85" t="s">
        <v>117</v>
      </c>
      <c r="F207" s="85"/>
      <c r="G207" s="130">
        <v>6883.788</v>
      </c>
      <c r="H207" s="32" t="e">
        <f>#REF!</f>
        <v>#REF!</v>
      </c>
      <c r="I207" s="32" t="e">
        <f>#REF!</f>
        <v>#REF!</v>
      </c>
      <c r="J207" s="32" t="e">
        <f>#REF!</f>
        <v>#REF!</v>
      </c>
      <c r="K207" s="32" t="e">
        <f>#REF!</f>
        <v>#REF!</v>
      </c>
      <c r="L207" s="32" t="e">
        <f>#REF!</f>
        <v>#REF!</v>
      </c>
      <c r="M207" s="32" t="e">
        <f>#REF!</f>
        <v>#REF!</v>
      </c>
      <c r="N207" s="32" t="e">
        <f>#REF!</f>
        <v>#REF!</v>
      </c>
      <c r="O207" s="32" t="e">
        <f>#REF!</f>
        <v>#REF!</v>
      </c>
      <c r="P207" s="32" t="e">
        <f>#REF!</f>
        <v>#REF!</v>
      </c>
      <c r="Q207" s="32" t="e">
        <f>#REF!</f>
        <v>#REF!</v>
      </c>
      <c r="R207" s="32" t="e">
        <f>#REF!</f>
        <v>#REF!</v>
      </c>
      <c r="S207" s="32" t="e">
        <f>#REF!</f>
        <v>#REF!</v>
      </c>
      <c r="T207" s="32" t="e">
        <f>#REF!</f>
        <v>#REF!</v>
      </c>
      <c r="U207" s="32" t="e">
        <f>#REF!</f>
        <v>#REF!</v>
      </c>
      <c r="V207" s="32" t="e">
        <f>#REF!</f>
        <v>#REF!</v>
      </c>
      <c r="W207" s="32" t="e">
        <f>#REF!</f>
        <v>#REF!</v>
      </c>
      <c r="X207" s="60" t="e">
        <f>#REF!</f>
        <v>#REF!</v>
      </c>
      <c r="Y207" s="54" t="e">
        <f>X207/G201*100</f>
        <v>#REF!</v>
      </c>
      <c r="Z207" s="130">
        <v>267.46</v>
      </c>
      <c r="AA207" s="147">
        <f t="shared" si="35"/>
        <v>3.8853607926333584</v>
      </c>
      <c r="AB207" s="245"/>
    </row>
    <row r="208" spans="1:28" ht="62.25" customHeight="1" outlineLevel="4" thickBot="1">
      <c r="A208" s="132" t="s">
        <v>382</v>
      </c>
      <c r="B208" s="82">
        <v>951</v>
      </c>
      <c r="C208" s="83" t="s">
        <v>55</v>
      </c>
      <c r="D208" s="83" t="s">
        <v>383</v>
      </c>
      <c r="E208" s="83" t="s">
        <v>5</v>
      </c>
      <c r="F208" s="83"/>
      <c r="G208" s="131">
        <f>G209</f>
        <v>0</v>
      </c>
      <c r="H208" s="50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74"/>
      <c r="Y208" s="54"/>
      <c r="Z208" s="131">
        <f>Z209</f>
        <v>0</v>
      </c>
      <c r="AA208" s="147">
        <v>0</v>
      </c>
      <c r="AB208" s="245"/>
    </row>
    <row r="209" spans="1:28" ht="20.25" customHeight="1" outlineLevel="4" thickBot="1">
      <c r="A209" s="5" t="s">
        <v>100</v>
      </c>
      <c r="B209" s="21">
        <v>951</v>
      </c>
      <c r="C209" s="6" t="s">
        <v>55</v>
      </c>
      <c r="D209" s="6" t="s">
        <v>383</v>
      </c>
      <c r="E209" s="6" t="s">
        <v>95</v>
      </c>
      <c r="F209" s="6"/>
      <c r="G209" s="133">
        <f>G210</f>
        <v>0</v>
      </c>
      <c r="H209" s="50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74"/>
      <c r="Y209" s="54"/>
      <c r="Z209" s="133">
        <f>Z210</f>
        <v>0</v>
      </c>
      <c r="AA209" s="147">
        <v>0</v>
      </c>
      <c r="AB209" s="245"/>
    </row>
    <row r="210" spans="1:28" ht="32.25" outlineLevel="4" thickBot="1">
      <c r="A210" s="80" t="s">
        <v>101</v>
      </c>
      <c r="B210" s="84">
        <v>951</v>
      </c>
      <c r="C210" s="85" t="s">
        <v>55</v>
      </c>
      <c r="D210" s="142" t="s">
        <v>383</v>
      </c>
      <c r="E210" s="85" t="s">
        <v>96</v>
      </c>
      <c r="F210" s="85"/>
      <c r="G210" s="130">
        <v>0</v>
      </c>
      <c r="H210" s="50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74"/>
      <c r="Y210" s="54"/>
      <c r="Z210" s="130">
        <v>0</v>
      </c>
      <c r="AA210" s="147">
        <v>0</v>
      </c>
      <c r="AB210" s="245"/>
    </row>
    <row r="211" spans="1:28" ht="16.5" outlineLevel="4" thickBot="1">
      <c r="A211" s="8" t="s">
        <v>32</v>
      </c>
      <c r="B211" s="19">
        <v>951</v>
      </c>
      <c r="C211" s="9" t="s">
        <v>11</v>
      </c>
      <c r="D211" s="9" t="s">
        <v>262</v>
      </c>
      <c r="E211" s="9" t="s">
        <v>5</v>
      </c>
      <c r="F211" s="9"/>
      <c r="G211" s="129">
        <f>G212</f>
        <v>150</v>
      </c>
      <c r="H211" s="50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74"/>
      <c r="Y211" s="54"/>
      <c r="Z211" s="129">
        <f>Z212</f>
        <v>0</v>
      </c>
      <c r="AA211" s="147">
        <f t="shared" si="35"/>
        <v>0</v>
      </c>
      <c r="AB211" s="245"/>
    </row>
    <row r="212" spans="1:28" ht="16.5" outlineLevel="5" thickBot="1">
      <c r="A212" s="13" t="s">
        <v>145</v>
      </c>
      <c r="B212" s="19">
        <v>951</v>
      </c>
      <c r="C212" s="9" t="s">
        <v>11</v>
      </c>
      <c r="D212" s="9" t="s">
        <v>262</v>
      </c>
      <c r="E212" s="9" t="s">
        <v>5</v>
      </c>
      <c r="F212" s="9"/>
      <c r="G212" s="129">
        <f>G213+G219+G223</f>
        <v>150</v>
      </c>
      <c r="H212" s="26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42"/>
      <c r="X212" s="58">
        <v>110.26701</v>
      </c>
      <c r="Y212" s="54">
        <f>X212/G211*100</f>
        <v>73.51134</v>
      </c>
      <c r="Z212" s="129">
        <f>Z213+Z219+Z223</f>
        <v>0</v>
      </c>
      <c r="AA212" s="147">
        <f t="shared" si="35"/>
        <v>0</v>
      </c>
      <c r="AB212" s="245"/>
    </row>
    <row r="213" spans="1:28" ht="32.25" outlineLevel="5" thickBot="1">
      <c r="A213" s="86" t="s">
        <v>230</v>
      </c>
      <c r="B213" s="82">
        <v>951</v>
      </c>
      <c r="C213" s="83" t="s">
        <v>11</v>
      </c>
      <c r="D213" s="83" t="s">
        <v>293</v>
      </c>
      <c r="E213" s="83" t="s">
        <v>5</v>
      </c>
      <c r="F213" s="83"/>
      <c r="G213" s="131">
        <f>G214+G217</f>
        <v>50</v>
      </c>
      <c r="H213" s="26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42"/>
      <c r="X213" s="58"/>
      <c r="Y213" s="54"/>
      <c r="Z213" s="131">
        <f>Z214+Z217</f>
        <v>0</v>
      </c>
      <c r="AA213" s="147">
        <f t="shared" si="35"/>
        <v>0</v>
      </c>
      <c r="AB213" s="245"/>
    </row>
    <row r="214" spans="1:28" ht="48" outlineLevel="5" thickBot="1">
      <c r="A214" s="5" t="s">
        <v>155</v>
      </c>
      <c r="B214" s="21">
        <v>951</v>
      </c>
      <c r="C214" s="6" t="s">
        <v>11</v>
      </c>
      <c r="D214" s="6" t="s">
        <v>294</v>
      </c>
      <c r="E214" s="6" t="s">
        <v>5</v>
      </c>
      <c r="F214" s="6"/>
      <c r="G214" s="133">
        <f>G215</f>
        <v>0</v>
      </c>
      <c r="H214" s="31">
        <f aca="true" t="shared" si="36" ref="H214:X214">H215</f>
        <v>0</v>
      </c>
      <c r="I214" s="31">
        <f t="shared" si="36"/>
        <v>0</v>
      </c>
      <c r="J214" s="31">
        <f t="shared" si="36"/>
        <v>0</v>
      </c>
      <c r="K214" s="31">
        <f t="shared" si="36"/>
        <v>0</v>
      </c>
      <c r="L214" s="31">
        <f t="shared" si="36"/>
        <v>0</v>
      </c>
      <c r="M214" s="31">
        <f t="shared" si="36"/>
        <v>0</v>
      </c>
      <c r="N214" s="31">
        <f t="shared" si="36"/>
        <v>0</v>
      </c>
      <c r="O214" s="31">
        <f t="shared" si="36"/>
        <v>0</v>
      </c>
      <c r="P214" s="31">
        <f t="shared" si="36"/>
        <v>0</v>
      </c>
      <c r="Q214" s="31">
        <f t="shared" si="36"/>
        <v>0</v>
      </c>
      <c r="R214" s="31">
        <f t="shared" si="36"/>
        <v>0</v>
      </c>
      <c r="S214" s="31">
        <f t="shared" si="36"/>
        <v>0</v>
      </c>
      <c r="T214" s="31">
        <f t="shared" si="36"/>
        <v>0</v>
      </c>
      <c r="U214" s="31">
        <f t="shared" si="36"/>
        <v>0</v>
      </c>
      <c r="V214" s="31">
        <f t="shared" si="36"/>
        <v>0</v>
      </c>
      <c r="W214" s="31">
        <f t="shared" si="36"/>
        <v>0</v>
      </c>
      <c r="X214" s="59">
        <f t="shared" si="36"/>
        <v>2639.87191</v>
      </c>
      <c r="Y214" s="54" t="e">
        <f>X214/#REF!*100</f>
        <v>#REF!</v>
      </c>
      <c r="Z214" s="133">
        <f>Z215</f>
        <v>0</v>
      </c>
      <c r="AA214" s="147">
        <v>0</v>
      </c>
      <c r="AB214" s="245"/>
    </row>
    <row r="215" spans="1:28" ht="18.75" customHeight="1" outlineLevel="5" thickBot="1">
      <c r="A215" s="207" t="s">
        <v>100</v>
      </c>
      <c r="B215" s="208">
        <v>951</v>
      </c>
      <c r="C215" s="209" t="s">
        <v>11</v>
      </c>
      <c r="D215" s="209" t="s">
        <v>294</v>
      </c>
      <c r="E215" s="209" t="s">
        <v>95</v>
      </c>
      <c r="F215" s="209"/>
      <c r="G215" s="211">
        <f>G216</f>
        <v>0</v>
      </c>
      <c r="H215" s="218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219"/>
      <c r="U215" s="219"/>
      <c r="V215" s="219"/>
      <c r="W215" s="220"/>
      <c r="X215" s="221">
        <v>2639.87191</v>
      </c>
      <c r="Y215" s="222" t="e">
        <f>X215/#REF!*100</f>
        <v>#REF!</v>
      </c>
      <c r="Z215" s="211">
        <f>Z216</f>
        <v>0</v>
      </c>
      <c r="AA215" s="147">
        <v>0</v>
      </c>
      <c r="AB215" s="245"/>
    </row>
    <row r="216" spans="1:28" ht="32.25" outlineLevel="5" thickBot="1">
      <c r="A216" s="80" t="s">
        <v>101</v>
      </c>
      <c r="B216" s="84">
        <v>951</v>
      </c>
      <c r="C216" s="85" t="s">
        <v>11</v>
      </c>
      <c r="D216" s="85" t="s">
        <v>294</v>
      </c>
      <c r="E216" s="85" t="s">
        <v>96</v>
      </c>
      <c r="F216" s="85"/>
      <c r="G216" s="130">
        <v>0</v>
      </c>
      <c r="H216" s="50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67"/>
      <c r="Y216" s="54"/>
      <c r="Z216" s="130">
        <v>0</v>
      </c>
      <c r="AA216" s="147">
        <v>0</v>
      </c>
      <c r="AB216" s="245"/>
    </row>
    <row r="217" spans="1:28" ht="32.25" outlineLevel="5" thickBot="1">
      <c r="A217" s="5" t="s">
        <v>156</v>
      </c>
      <c r="B217" s="21">
        <v>951</v>
      </c>
      <c r="C217" s="6" t="s">
        <v>11</v>
      </c>
      <c r="D217" s="6" t="s">
        <v>406</v>
      </c>
      <c r="E217" s="6" t="s">
        <v>5</v>
      </c>
      <c r="F217" s="6"/>
      <c r="G217" s="133">
        <f>G218</f>
        <v>50</v>
      </c>
      <c r="H217" s="50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67"/>
      <c r="Y217" s="54"/>
      <c r="Z217" s="133">
        <f>Z218</f>
        <v>0</v>
      </c>
      <c r="AA217" s="147">
        <f t="shared" si="35"/>
        <v>0</v>
      </c>
      <c r="AB217" s="245"/>
    </row>
    <row r="218" spans="1:28" ht="97.5" customHeight="1" outlineLevel="5" thickBot="1">
      <c r="A218" s="141" t="s">
        <v>384</v>
      </c>
      <c r="B218" s="84">
        <v>951</v>
      </c>
      <c r="C218" s="85" t="s">
        <v>11</v>
      </c>
      <c r="D218" s="142" t="s">
        <v>406</v>
      </c>
      <c r="E218" s="142" t="s">
        <v>375</v>
      </c>
      <c r="F218" s="142"/>
      <c r="G218" s="143">
        <v>50</v>
      </c>
      <c r="H218" s="50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67"/>
      <c r="Y218" s="54"/>
      <c r="Z218" s="143">
        <v>0</v>
      </c>
      <c r="AA218" s="147">
        <f t="shared" si="35"/>
        <v>0</v>
      </c>
      <c r="AB218" s="245"/>
    </row>
    <row r="219" spans="1:28" ht="32.25" outlineLevel="5" thickBot="1">
      <c r="A219" s="86" t="s">
        <v>229</v>
      </c>
      <c r="B219" s="82">
        <v>951</v>
      </c>
      <c r="C219" s="83" t="s">
        <v>11</v>
      </c>
      <c r="D219" s="83" t="s">
        <v>292</v>
      </c>
      <c r="E219" s="83" t="s">
        <v>5</v>
      </c>
      <c r="F219" s="83"/>
      <c r="G219" s="131">
        <f>G220</f>
        <v>0</v>
      </c>
      <c r="H219" s="182"/>
      <c r="I219" s="183"/>
      <c r="J219" s="183"/>
      <c r="K219" s="183"/>
      <c r="L219" s="183"/>
      <c r="M219" s="183"/>
      <c r="N219" s="183"/>
      <c r="O219" s="183"/>
      <c r="P219" s="183"/>
      <c r="Q219" s="183"/>
      <c r="R219" s="183"/>
      <c r="S219" s="183"/>
      <c r="T219" s="183"/>
      <c r="U219" s="183"/>
      <c r="V219" s="183"/>
      <c r="W219" s="183"/>
      <c r="X219" s="173"/>
      <c r="Y219" s="171"/>
      <c r="Z219" s="131">
        <f>Z220</f>
        <v>0</v>
      </c>
      <c r="AA219" s="147">
        <v>0</v>
      </c>
      <c r="AB219" s="245"/>
    </row>
    <row r="220" spans="1:28" ht="48" outlineLevel="5" thickBot="1">
      <c r="A220" s="5" t="s">
        <v>157</v>
      </c>
      <c r="B220" s="21">
        <v>951</v>
      </c>
      <c r="C220" s="6" t="s">
        <v>11</v>
      </c>
      <c r="D220" s="6" t="s">
        <v>295</v>
      </c>
      <c r="E220" s="6" t="s">
        <v>5</v>
      </c>
      <c r="F220" s="6"/>
      <c r="G220" s="133">
        <f>G221</f>
        <v>0</v>
      </c>
      <c r="H220" s="182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/>
      <c r="S220" s="183"/>
      <c r="T220" s="183"/>
      <c r="U220" s="183"/>
      <c r="V220" s="183"/>
      <c r="W220" s="183"/>
      <c r="X220" s="173"/>
      <c r="Y220" s="171"/>
      <c r="Z220" s="133">
        <f>Z221</f>
        <v>0</v>
      </c>
      <c r="AA220" s="147">
        <v>0</v>
      </c>
      <c r="AB220" s="245"/>
    </row>
    <row r="221" spans="1:28" ht="18.75" customHeight="1" outlineLevel="5" thickBot="1">
      <c r="A221" s="207" t="s">
        <v>100</v>
      </c>
      <c r="B221" s="208">
        <v>951</v>
      </c>
      <c r="C221" s="209" t="s">
        <v>11</v>
      </c>
      <c r="D221" s="209" t="s">
        <v>295</v>
      </c>
      <c r="E221" s="209" t="s">
        <v>95</v>
      </c>
      <c r="F221" s="209"/>
      <c r="G221" s="211">
        <f>G222</f>
        <v>0</v>
      </c>
      <c r="H221" s="216"/>
      <c r="I221" s="213"/>
      <c r="J221" s="213"/>
      <c r="K221" s="213"/>
      <c r="L221" s="213"/>
      <c r="M221" s="213"/>
      <c r="N221" s="213"/>
      <c r="O221" s="213"/>
      <c r="P221" s="213"/>
      <c r="Q221" s="213"/>
      <c r="R221" s="213"/>
      <c r="S221" s="213"/>
      <c r="T221" s="213"/>
      <c r="U221" s="213"/>
      <c r="V221" s="213"/>
      <c r="W221" s="213"/>
      <c r="X221" s="217"/>
      <c r="Y221" s="215"/>
      <c r="Z221" s="211">
        <f>Z222</f>
        <v>0</v>
      </c>
      <c r="AA221" s="147">
        <v>0</v>
      </c>
      <c r="AB221" s="245"/>
    </row>
    <row r="222" spans="1:28" ht="32.25" outlineLevel="6" thickBot="1">
      <c r="A222" s="80" t="s">
        <v>101</v>
      </c>
      <c r="B222" s="84">
        <v>951</v>
      </c>
      <c r="C222" s="85" t="s">
        <v>11</v>
      </c>
      <c r="D222" s="85" t="s">
        <v>295</v>
      </c>
      <c r="E222" s="85" t="s">
        <v>96</v>
      </c>
      <c r="F222" s="85"/>
      <c r="G222" s="130">
        <v>0</v>
      </c>
      <c r="H222" s="174" t="e">
        <f>#REF!+H226</f>
        <v>#REF!</v>
      </c>
      <c r="I222" s="174" t="e">
        <f>#REF!+I226</f>
        <v>#REF!</v>
      </c>
      <c r="J222" s="174" t="e">
        <f>#REF!+J226</f>
        <v>#REF!</v>
      </c>
      <c r="K222" s="174" t="e">
        <f>#REF!+K226</f>
        <v>#REF!</v>
      </c>
      <c r="L222" s="174" t="e">
        <f>#REF!+L226</f>
        <v>#REF!</v>
      </c>
      <c r="M222" s="174" t="e">
        <f>#REF!+M226</f>
        <v>#REF!</v>
      </c>
      <c r="N222" s="174" t="e">
        <f>#REF!+N226</f>
        <v>#REF!</v>
      </c>
      <c r="O222" s="174" t="e">
        <f>#REF!+O226</f>
        <v>#REF!</v>
      </c>
      <c r="P222" s="174" t="e">
        <f>#REF!+P226</f>
        <v>#REF!</v>
      </c>
      <c r="Q222" s="174" t="e">
        <f>#REF!+Q226</f>
        <v>#REF!</v>
      </c>
      <c r="R222" s="174" t="e">
        <f>#REF!+R226</f>
        <v>#REF!</v>
      </c>
      <c r="S222" s="174" t="e">
        <f>#REF!+S226</f>
        <v>#REF!</v>
      </c>
      <c r="T222" s="174" t="e">
        <f>#REF!+T226</f>
        <v>#REF!</v>
      </c>
      <c r="U222" s="174" t="e">
        <f>#REF!+U226</f>
        <v>#REF!</v>
      </c>
      <c r="V222" s="174" t="e">
        <f>#REF!+V226</f>
        <v>#REF!</v>
      </c>
      <c r="W222" s="174" t="e">
        <f>#REF!+W226</f>
        <v>#REF!</v>
      </c>
      <c r="X222" s="175" t="e">
        <f>#REF!+X226</f>
        <v>#REF!</v>
      </c>
      <c r="Y222" s="171" t="e">
        <f>X222/G216*100</f>
        <v>#REF!</v>
      </c>
      <c r="Z222" s="130">
        <v>0</v>
      </c>
      <c r="AA222" s="147">
        <v>0</v>
      </c>
      <c r="AB222" s="245"/>
    </row>
    <row r="223" spans="1:28" ht="48" outlineLevel="6" thickBot="1">
      <c r="A223" s="86" t="s">
        <v>401</v>
      </c>
      <c r="B223" s="82">
        <v>951</v>
      </c>
      <c r="C223" s="83" t="s">
        <v>11</v>
      </c>
      <c r="D223" s="83" t="s">
        <v>404</v>
      </c>
      <c r="E223" s="83" t="s">
        <v>5</v>
      </c>
      <c r="F223" s="85"/>
      <c r="G223" s="131">
        <f>G224</f>
        <v>100</v>
      </c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65"/>
      <c r="Y223" s="54"/>
      <c r="Z223" s="131">
        <f>Z224</f>
        <v>0</v>
      </c>
      <c r="AA223" s="147">
        <f t="shared" si="35"/>
        <v>0</v>
      </c>
      <c r="AB223" s="245"/>
    </row>
    <row r="224" spans="1:28" ht="32.25" outlineLevel="6" thickBot="1">
      <c r="A224" s="5" t="s">
        <v>100</v>
      </c>
      <c r="B224" s="21">
        <v>951</v>
      </c>
      <c r="C224" s="6" t="s">
        <v>11</v>
      </c>
      <c r="D224" s="6" t="s">
        <v>405</v>
      </c>
      <c r="E224" s="6" t="s">
        <v>95</v>
      </c>
      <c r="F224" s="85"/>
      <c r="G224" s="133">
        <f>G225</f>
        <v>100</v>
      </c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65"/>
      <c r="Y224" s="54"/>
      <c r="Z224" s="133">
        <f>Z225</f>
        <v>0</v>
      </c>
      <c r="AA224" s="147">
        <f t="shared" si="35"/>
        <v>0</v>
      </c>
      <c r="AB224" s="245"/>
    </row>
    <row r="225" spans="1:28" ht="32.25" outlineLevel="6" thickBot="1">
      <c r="A225" s="90" t="s">
        <v>101</v>
      </c>
      <c r="B225" s="84">
        <v>951</v>
      </c>
      <c r="C225" s="85" t="s">
        <v>11</v>
      </c>
      <c r="D225" s="85" t="s">
        <v>405</v>
      </c>
      <c r="E225" s="85" t="s">
        <v>96</v>
      </c>
      <c r="F225" s="85"/>
      <c r="G225" s="130">
        <v>100</v>
      </c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65"/>
      <c r="Y225" s="54"/>
      <c r="Z225" s="130">
        <v>0</v>
      </c>
      <c r="AA225" s="147">
        <f t="shared" si="35"/>
        <v>0</v>
      </c>
      <c r="AB225" s="245"/>
    </row>
    <row r="226" spans="1:28" ht="16.5" outlineLevel="3" thickBot="1">
      <c r="A226" s="98" t="s">
        <v>56</v>
      </c>
      <c r="B226" s="18">
        <v>951</v>
      </c>
      <c r="C226" s="37" t="s">
        <v>48</v>
      </c>
      <c r="D226" s="37" t="s">
        <v>262</v>
      </c>
      <c r="E226" s="37" t="s">
        <v>5</v>
      </c>
      <c r="F226" s="37"/>
      <c r="G226" s="140">
        <f>G248+G227+G238</f>
        <v>4730.722</v>
      </c>
      <c r="H226" s="31">
        <f aca="true" t="shared" si="37" ref="H226:X226">H228+H267</f>
        <v>0</v>
      </c>
      <c r="I226" s="31">
        <f t="shared" si="37"/>
        <v>0</v>
      </c>
      <c r="J226" s="31">
        <f t="shared" si="37"/>
        <v>0</v>
      </c>
      <c r="K226" s="31">
        <f t="shared" si="37"/>
        <v>0</v>
      </c>
      <c r="L226" s="31">
        <f t="shared" si="37"/>
        <v>0</v>
      </c>
      <c r="M226" s="31">
        <f t="shared" si="37"/>
        <v>0</v>
      </c>
      <c r="N226" s="31">
        <f t="shared" si="37"/>
        <v>0</v>
      </c>
      <c r="O226" s="31">
        <f t="shared" si="37"/>
        <v>0</v>
      </c>
      <c r="P226" s="31">
        <f t="shared" si="37"/>
        <v>0</v>
      </c>
      <c r="Q226" s="31">
        <f t="shared" si="37"/>
        <v>0</v>
      </c>
      <c r="R226" s="31">
        <f t="shared" si="37"/>
        <v>0</v>
      </c>
      <c r="S226" s="31">
        <f t="shared" si="37"/>
        <v>0</v>
      </c>
      <c r="T226" s="31">
        <f t="shared" si="37"/>
        <v>0</v>
      </c>
      <c r="U226" s="31">
        <f t="shared" si="37"/>
        <v>0</v>
      </c>
      <c r="V226" s="31">
        <f t="shared" si="37"/>
        <v>0</v>
      </c>
      <c r="W226" s="31">
        <f t="shared" si="37"/>
        <v>0</v>
      </c>
      <c r="X226" s="59">
        <f t="shared" si="37"/>
        <v>5468.4002</v>
      </c>
      <c r="Y226" s="54">
        <f>X226/G217*100</f>
        <v>10936.8004</v>
      </c>
      <c r="Z226" s="140">
        <f>Z248+Z227+Z238</f>
        <v>1797.673</v>
      </c>
      <c r="AA226" s="147">
        <f t="shared" si="35"/>
        <v>37.99997125174551</v>
      </c>
      <c r="AB226" s="245"/>
    </row>
    <row r="227" spans="1:28" ht="16.5" outlineLevel="3" thickBot="1">
      <c r="A227" s="72" t="s">
        <v>215</v>
      </c>
      <c r="B227" s="19">
        <v>951</v>
      </c>
      <c r="C227" s="9" t="s">
        <v>217</v>
      </c>
      <c r="D227" s="9" t="s">
        <v>262</v>
      </c>
      <c r="E227" s="9" t="s">
        <v>5</v>
      </c>
      <c r="F227" s="9"/>
      <c r="G227" s="129">
        <f>G228+G233</f>
        <v>2630</v>
      </c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59"/>
      <c r="Y227" s="54"/>
      <c r="Z227" s="129">
        <f>Z228+Z233</f>
        <v>1753.833</v>
      </c>
      <c r="AA227" s="147">
        <f t="shared" si="35"/>
        <v>66.68566539923955</v>
      </c>
      <c r="AB227" s="245"/>
    </row>
    <row r="228" spans="1:28" ht="35.25" customHeight="1" outlineLevel="3" thickBot="1">
      <c r="A228" s="101" t="s">
        <v>135</v>
      </c>
      <c r="B228" s="19">
        <v>951</v>
      </c>
      <c r="C228" s="9" t="s">
        <v>217</v>
      </c>
      <c r="D228" s="9" t="s">
        <v>263</v>
      </c>
      <c r="E228" s="9" t="s">
        <v>5</v>
      </c>
      <c r="F228" s="9"/>
      <c r="G228" s="129">
        <f>G229</f>
        <v>2530</v>
      </c>
      <c r="H228" s="32">
        <f aca="true" t="shared" si="38" ref="H228:X228">H229</f>
        <v>0</v>
      </c>
      <c r="I228" s="32">
        <f t="shared" si="38"/>
        <v>0</v>
      </c>
      <c r="J228" s="32">
        <f t="shared" si="38"/>
        <v>0</v>
      </c>
      <c r="K228" s="32">
        <f t="shared" si="38"/>
        <v>0</v>
      </c>
      <c r="L228" s="32">
        <f t="shared" si="38"/>
        <v>0</v>
      </c>
      <c r="M228" s="32">
        <f t="shared" si="38"/>
        <v>0</v>
      </c>
      <c r="N228" s="32">
        <f t="shared" si="38"/>
        <v>0</v>
      </c>
      <c r="O228" s="32">
        <f t="shared" si="38"/>
        <v>0</v>
      </c>
      <c r="P228" s="32">
        <f t="shared" si="38"/>
        <v>0</v>
      </c>
      <c r="Q228" s="32">
        <f t="shared" si="38"/>
        <v>0</v>
      </c>
      <c r="R228" s="32">
        <f t="shared" si="38"/>
        <v>0</v>
      </c>
      <c r="S228" s="32">
        <f t="shared" si="38"/>
        <v>0</v>
      </c>
      <c r="T228" s="32">
        <f t="shared" si="38"/>
        <v>0</v>
      </c>
      <c r="U228" s="32">
        <f t="shared" si="38"/>
        <v>0</v>
      </c>
      <c r="V228" s="32">
        <f t="shared" si="38"/>
        <v>0</v>
      </c>
      <c r="W228" s="32">
        <f t="shared" si="38"/>
        <v>0</v>
      </c>
      <c r="X228" s="60">
        <f t="shared" si="38"/>
        <v>468.4002</v>
      </c>
      <c r="Y228" s="54" t="e">
        <f>X228/G219*100</f>
        <v>#DIV/0!</v>
      </c>
      <c r="Z228" s="129">
        <f>Z229</f>
        <v>26.094</v>
      </c>
      <c r="AA228" s="147">
        <f t="shared" si="35"/>
        <v>1.0313833992094863</v>
      </c>
      <c r="AB228" s="245"/>
    </row>
    <row r="229" spans="1:28" ht="32.25" outlineLevel="5" thickBot="1">
      <c r="A229" s="101" t="s">
        <v>136</v>
      </c>
      <c r="B229" s="19">
        <v>951</v>
      </c>
      <c r="C229" s="9" t="s">
        <v>217</v>
      </c>
      <c r="D229" s="9" t="s">
        <v>264</v>
      </c>
      <c r="E229" s="9" t="s">
        <v>5</v>
      </c>
      <c r="F229" s="9"/>
      <c r="G229" s="129">
        <f>G230</f>
        <v>2530</v>
      </c>
      <c r="H229" s="26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42"/>
      <c r="X229" s="58">
        <v>468.4002</v>
      </c>
      <c r="Y229" s="54" t="e">
        <f>X229/G220*100</f>
        <v>#DIV/0!</v>
      </c>
      <c r="Z229" s="129">
        <f>Z230</f>
        <v>26.094</v>
      </c>
      <c r="AA229" s="147">
        <f t="shared" si="35"/>
        <v>1.0313833992094863</v>
      </c>
      <c r="AB229" s="245"/>
    </row>
    <row r="230" spans="1:28" ht="16.5" outlineLevel="5" thickBot="1">
      <c r="A230" s="134" t="s">
        <v>216</v>
      </c>
      <c r="B230" s="82">
        <v>951</v>
      </c>
      <c r="C230" s="83" t="s">
        <v>217</v>
      </c>
      <c r="D230" s="83" t="s">
        <v>296</v>
      </c>
      <c r="E230" s="83" t="s">
        <v>5</v>
      </c>
      <c r="F230" s="83"/>
      <c r="G230" s="131">
        <f>G231</f>
        <v>2530</v>
      </c>
      <c r="H230" s="50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67"/>
      <c r="Y230" s="54"/>
      <c r="Z230" s="131">
        <f>Z231</f>
        <v>26.094</v>
      </c>
      <c r="AA230" s="147">
        <f t="shared" si="35"/>
        <v>1.0313833992094863</v>
      </c>
      <c r="AB230" s="245"/>
    </row>
    <row r="231" spans="1:28" ht="17.25" customHeight="1" outlineLevel="5" thickBot="1">
      <c r="A231" s="5" t="s">
        <v>100</v>
      </c>
      <c r="B231" s="21">
        <v>951</v>
      </c>
      <c r="C231" s="6" t="s">
        <v>217</v>
      </c>
      <c r="D231" s="6" t="s">
        <v>296</v>
      </c>
      <c r="E231" s="6" t="s">
        <v>95</v>
      </c>
      <c r="F231" s="6"/>
      <c r="G231" s="133">
        <f>G232</f>
        <v>2530</v>
      </c>
      <c r="H231" s="50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67"/>
      <c r="Y231" s="54"/>
      <c r="Z231" s="133">
        <f>Z232</f>
        <v>26.094</v>
      </c>
      <c r="AA231" s="147">
        <f t="shared" si="35"/>
        <v>1.0313833992094863</v>
      </c>
      <c r="AB231" s="245"/>
    </row>
    <row r="232" spans="1:28" ht="32.25" outlineLevel="5" thickBot="1">
      <c r="A232" s="80" t="s">
        <v>101</v>
      </c>
      <c r="B232" s="84">
        <v>951</v>
      </c>
      <c r="C232" s="85" t="s">
        <v>217</v>
      </c>
      <c r="D232" s="85" t="s">
        <v>296</v>
      </c>
      <c r="E232" s="85" t="s">
        <v>96</v>
      </c>
      <c r="F232" s="85"/>
      <c r="G232" s="130">
        <v>2530</v>
      </c>
      <c r="H232" s="50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67"/>
      <c r="Y232" s="54"/>
      <c r="Z232" s="130">
        <v>26.094</v>
      </c>
      <c r="AA232" s="147">
        <f t="shared" si="35"/>
        <v>1.0313833992094863</v>
      </c>
      <c r="AB232" s="245"/>
    </row>
    <row r="233" spans="1:28" ht="16.5" outlineLevel="5" thickBot="1">
      <c r="A233" s="13" t="s">
        <v>145</v>
      </c>
      <c r="B233" s="19">
        <v>951</v>
      </c>
      <c r="C233" s="9" t="s">
        <v>217</v>
      </c>
      <c r="D233" s="9" t="s">
        <v>262</v>
      </c>
      <c r="E233" s="9" t="s">
        <v>5</v>
      </c>
      <c r="F233" s="11"/>
      <c r="G233" s="129">
        <f>G234</f>
        <v>100</v>
      </c>
      <c r="H233" s="182"/>
      <c r="I233" s="183"/>
      <c r="J233" s="183"/>
      <c r="K233" s="183"/>
      <c r="L233" s="183"/>
      <c r="M233" s="183"/>
      <c r="N233" s="183"/>
      <c r="O233" s="183"/>
      <c r="P233" s="183"/>
      <c r="Q233" s="183"/>
      <c r="R233" s="183"/>
      <c r="S233" s="183"/>
      <c r="T233" s="183"/>
      <c r="U233" s="183"/>
      <c r="V233" s="183"/>
      <c r="W233" s="183"/>
      <c r="X233" s="173"/>
      <c r="Y233" s="171"/>
      <c r="Z233" s="129">
        <f>Z234</f>
        <v>1727.739</v>
      </c>
      <c r="AA233" s="147">
        <f t="shared" si="35"/>
        <v>1727.739</v>
      </c>
      <c r="AB233" s="245"/>
    </row>
    <row r="234" spans="1:28" ht="32.25" outlineLevel="5" thickBot="1">
      <c r="A234" s="103" t="s">
        <v>408</v>
      </c>
      <c r="B234" s="82">
        <v>951</v>
      </c>
      <c r="C234" s="83" t="s">
        <v>217</v>
      </c>
      <c r="D234" s="83" t="s">
        <v>409</v>
      </c>
      <c r="E234" s="83" t="s">
        <v>5</v>
      </c>
      <c r="F234" s="97"/>
      <c r="G234" s="131">
        <f>G235</f>
        <v>100</v>
      </c>
      <c r="H234" s="182"/>
      <c r="I234" s="183"/>
      <c r="J234" s="183"/>
      <c r="K234" s="183"/>
      <c r="L234" s="183"/>
      <c r="M234" s="183"/>
      <c r="N234" s="183"/>
      <c r="O234" s="183"/>
      <c r="P234" s="183"/>
      <c r="Q234" s="183"/>
      <c r="R234" s="183"/>
      <c r="S234" s="183"/>
      <c r="T234" s="183"/>
      <c r="U234" s="183"/>
      <c r="V234" s="183"/>
      <c r="W234" s="183"/>
      <c r="X234" s="173"/>
      <c r="Y234" s="171"/>
      <c r="Z234" s="131">
        <f>Z235</f>
        <v>1727.739</v>
      </c>
      <c r="AA234" s="147">
        <f t="shared" si="35"/>
        <v>1727.739</v>
      </c>
      <c r="AB234" s="245"/>
    </row>
    <row r="235" spans="1:28" ht="29.25" customHeight="1" outlineLevel="5" thickBot="1">
      <c r="A235" s="5" t="s">
        <v>412</v>
      </c>
      <c r="B235" s="21">
        <v>951</v>
      </c>
      <c r="C235" s="6" t="s">
        <v>217</v>
      </c>
      <c r="D235" s="6" t="s">
        <v>410</v>
      </c>
      <c r="E235" s="6" t="s">
        <v>5</v>
      </c>
      <c r="F235" s="11"/>
      <c r="G235" s="133">
        <f>G236</f>
        <v>100</v>
      </c>
      <c r="H235" s="182"/>
      <c r="I235" s="183"/>
      <c r="J235" s="183"/>
      <c r="K235" s="183"/>
      <c r="L235" s="183"/>
      <c r="M235" s="183"/>
      <c r="N235" s="183"/>
      <c r="O235" s="183"/>
      <c r="P235" s="183"/>
      <c r="Q235" s="183"/>
      <c r="R235" s="183"/>
      <c r="S235" s="183"/>
      <c r="T235" s="183"/>
      <c r="U235" s="183"/>
      <c r="V235" s="183"/>
      <c r="W235" s="183"/>
      <c r="X235" s="173"/>
      <c r="Y235" s="171"/>
      <c r="Z235" s="133">
        <f>Z236</f>
        <v>1727.739</v>
      </c>
      <c r="AA235" s="147">
        <f t="shared" si="35"/>
        <v>1727.739</v>
      </c>
      <c r="AB235" s="245"/>
    </row>
    <row r="236" spans="1:28" ht="21" customHeight="1" outlineLevel="5" thickBot="1">
      <c r="A236" s="207" t="s">
        <v>100</v>
      </c>
      <c r="B236" s="208">
        <v>951</v>
      </c>
      <c r="C236" s="209" t="s">
        <v>217</v>
      </c>
      <c r="D236" s="209" t="s">
        <v>410</v>
      </c>
      <c r="E236" s="209" t="s">
        <v>95</v>
      </c>
      <c r="F236" s="210"/>
      <c r="G236" s="211">
        <f>G237</f>
        <v>100</v>
      </c>
      <c r="H236" s="216"/>
      <c r="I236" s="213"/>
      <c r="J236" s="213"/>
      <c r="K236" s="213"/>
      <c r="L236" s="213"/>
      <c r="M236" s="213"/>
      <c r="N236" s="213"/>
      <c r="O236" s="213"/>
      <c r="P236" s="213"/>
      <c r="Q236" s="213"/>
      <c r="R236" s="213"/>
      <c r="S236" s="213"/>
      <c r="T236" s="213"/>
      <c r="U236" s="213"/>
      <c r="V236" s="213"/>
      <c r="W236" s="213"/>
      <c r="X236" s="217"/>
      <c r="Y236" s="215"/>
      <c r="Z236" s="211">
        <f>Z237</f>
        <v>1727.739</v>
      </c>
      <c r="AA236" s="147">
        <f t="shared" si="35"/>
        <v>1727.739</v>
      </c>
      <c r="AB236" s="245"/>
    </row>
    <row r="237" spans="1:28" ht="32.25" outlineLevel="5" thickBot="1">
      <c r="A237" s="80" t="s">
        <v>101</v>
      </c>
      <c r="B237" s="84">
        <v>951</v>
      </c>
      <c r="C237" s="85" t="s">
        <v>217</v>
      </c>
      <c r="D237" s="85" t="s">
        <v>410</v>
      </c>
      <c r="E237" s="85" t="s">
        <v>96</v>
      </c>
      <c r="F237" s="11"/>
      <c r="G237" s="130">
        <v>100</v>
      </c>
      <c r="H237" s="182"/>
      <c r="I237" s="183"/>
      <c r="J237" s="183"/>
      <c r="K237" s="183"/>
      <c r="L237" s="183"/>
      <c r="M237" s="183"/>
      <c r="N237" s="183"/>
      <c r="O237" s="183"/>
      <c r="P237" s="183"/>
      <c r="Q237" s="183"/>
      <c r="R237" s="183"/>
      <c r="S237" s="183"/>
      <c r="T237" s="183"/>
      <c r="U237" s="183"/>
      <c r="V237" s="183"/>
      <c r="W237" s="183"/>
      <c r="X237" s="173"/>
      <c r="Y237" s="171"/>
      <c r="Z237" s="130">
        <v>1727.739</v>
      </c>
      <c r="AA237" s="147">
        <f t="shared" si="35"/>
        <v>1727.739</v>
      </c>
      <c r="AB237" s="245"/>
    </row>
    <row r="238" spans="1:28" ht="16.5" outlineLevel="5" thickBot="1">
      <c r="A238" s="72" t="s">
        <v>247</v>
      </c>
      <c r="B238" s="19">
        <v>951</v>
      </c>
      <c r="C238" s="9" t="s">
        <v>249</v>
      </c>
      <c r="D238" s="9" t="s">
        <v>262</v>
      </c>
      <c r="E238" s="9" t="s">
        <v>5</v>
      </c>
      <c r="F238" s="85"/>
      <c r="G238" s="129">
        <f>G239</f>
        <v>2100</v>
      </c>
      <c r="H238" s="50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67"/>
      <c r="Y238" s="54"/>
      <c r="Z238" s="129">
        <f>Z239</f>
        <v>43.84</v>
      </c>
      <c r="AA238" s="147">
        <f t="shared" si="35"/>
        <v>2.087619047619048</v>
      </c>
      <c r="AB238" s="245"/>
    </row>
    <row r="239" spans="1:28" ht="16.5" outlineLevel="5" thickBot="1">
      <c r="A239" s="13" t="s">
        <v>158</v>
      </c>
      <c r="B239" s="19">
        <v>951</v>
      </c>
      <c r="C239" s="9" t="s">
        <v>249</v>
      </c>
      <c r="D239" s="9" t="s">
        <v>262</v>
      </c>
      <c r="E239" s="9" t="s">
        <v>5</v>
      </c>
      <c r="F239" s="85"/>
      <c r="G239" s="129">
        <f>G240</f>
        <v>2100</v>
      </c>
      <c r="H239" s="50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67"/>
      <c r="Y239" s="54"/>
      <c r="Z239" s="129">
        <f>Z240</f>
        <v>43.84</v>
      </c>
      <c r="AA239" s="147">
        <f t="shared" si="35"/>
        <v>2.087619047619048</v>
      </c>
      <c r="AB239" s="245"/>
    </row>
    <row r="240" spans="1:28" ht="32.25" outlineLevel="5" thickBot="1">
      <c r="A240" s="86" t="s">
        <v>231</v>
      </c>
      <c r="B240" s="82">
        <v>951</v>
      </c>
      <c r="C240" s="83" t="s">
        <v>249</v>
      </c>
      <c r="D240" s="83" t="s">
        <v>297</v>
      </c>
      <c r="E240" s="83" t="s">
        <v>5</v>
      </c>
      <c r="F240" s="83"/>
      <c r="G240" s="131">
        <f>G245+G241</f>
        <v>2100</v>
      </c>
      <c r="H240" s="50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67"/>
      <c r="Y240" s="54"/>
      <c r="Z240" s="131">
        <f>Z245+Z241</f>
        <v>43.84</v>
      </c>
      <c r="AA240" s="147">
        <f t="shared" si="35"/>
        <v>2.087619047619048</v>
      </c>
      <c r="AB240" s="245"/>
    </row>
    <row r="241" spans="1:28" ht="48" outlineLevel="5" thickBot="1">
      <c r="A241" s="5" t="s">
        <v>214</v>
      </c>
      <c r="B241" s="21">
        <v>951</v>
      </c>
      <c r="C241" s="6" t="s">
        <v>249</v>
      </c>
      <c r="D241" s="6" t="s">
        <v>298</v>
      </c>
      <c r="E241" s="6" t="s">
        <v>5</v>
      </c>
      <c r="F241" s="6"/>
      <c r="G241" s="133">
        <f>G242</f>
        <v>2100</v>
      </c>
      <c r="H241" s="50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67"/>
      <c r="Y241" s="54"/>
      <c r="Z241" s="133">
        <f>Z242</f>
        <v>43.84</v>
      </c>
      <c r="AA241" s="147">
        <f t="shared" si="35"/>
        <v>2.087619047619048</v>
      </c>
      <c r="AB241" s="245"/>
    </row>
    <row r="242" spans="1:28" ht="19.5" customHeight="1" outlineLevel="5" thickBot="1">
      <c r="A242" s="207" t="s">
        <v>100</v>
      </c>
      <c r="B242" s="208">
        <v>951</v>
      </c>
      <c r="C242" s="209" t="s">
        <v>249</v>
      </c>
      <c r="D242" s="209" t="s">
        <v>298</v>
      </c>
      <c r="E242" s="209" t="s">
        <v>95</v>
      </c>
      <c r="F242" s="209"/>
      <c r="G242" s="211">
        <f>G243+G244</f>
        <v>2100</v>
      </c>
      <c r="H242" s="223"/>
      <c r="I242" s="220"/>
      <c r="J242" s="220"/>
      <c r="K242" s="220"/>
      <c r="L242" s="220"/>
      <c r="M242" s="220"/>
      <c r="N242" s="220"/>
      <c r="O242" s="220"/>
      <c r="P242" s="220"/>
      <c r="Q242" s="220"/>
      <c r="R242" s="220"/>
      <c r="S242" s="220"/>
      <c r="T242" s="220"/>
      <c r="U242" s="220"/>
      <c r="V242" s="220"/>
      <c r="W242" s="220"/>
      <c r="X242" s="224"/>
      <c r="Y242" s="222"/>
      <c r="Z242" s="211">
        <f>Z243+Z244</f>
        <v>43.84</v>
      </c>
      <c r="AA242" s="147">
        <f t="shared" si="35"/>
        <v>2.087619047619048</v>
      </c>
      <c r="AB242" s="245"/>
    </row>
    <row r="243" spans="1:28" ht="32.25" outlineLevel="5" thickBot="1">
      <c r="A243" s="80" t="s">
        <v>369</v>
      </c>
      <c r="B243" s="84">
        <v>951</v>
      </c>
      <c r="C243" s="85" t="s">
        <v>249</v>
      </c>
      <c r="D243" s="85" t="s">
        <v>298</v>
      </c>
      <c r="E243" s="85" t="s">
        <v>368</v>
      </c>
      <c r="F243" s="85"/>
      <c r="G243" s="130">
        <v>2100</v>
      </c>
      <c r="H243" s="50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67"/>
      <c r="Y243" s="54"/>
      <c r="Z243" s="130">
        <v>0</v>
      </c>
      <c r="AA243" s="147">
        <f t="shared" si="35"/>
        <v>0</v>
      </c>
      <c r="AB243" s="245"/>
    </row>
    <row r="244" spans="1:28" ht="32.25" outlineLevel="5" thickBot="1">
      <c r="A244" s="80" t="s">
        <v>101</v>
      </c>
      <c r="B244" s="84">
        <v>951</v>
      </c>
      <c r="C244" s="85" t="s">
        <v>249</v>
      </c>
      <c r="D244" s="85" t="s">
        <v>298</v>
      </c>
      <c r="E244" s="85" t="s">
        <v>96</v>
      </c>
      <c r="F244" s="85"/>
      <c r="G244" s="130">
        <v>0</v>
      </c>
      <c r="H244" s="50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67"/>
      <c r="Y244" s="54"/>
      <c r="Z244" s="130">
        <v>43.84</v>
      </c>
      <c r="AA244" s="147">
        <v>0</v>
      </c>
      <c r="AB244" s="245"/>
    </row>
    <row r="245" spans="1:28" ht="48" outlineLevel="5" thickBot="1">
      <c r="A245" s="5" t="s">
        <v>248</v>
      </c>
      <c r="B245" s="21">
        <v>951</v>
      </c>
      <c r="C245" s="6" t="s">
        <v>249</v>
      </c>
      <c r="D245" s="6" t="s">
        <v>299</v>
      </c>
      <c r="E245" s="6" t="s">
        <v>5</v>
      </c>
      <c r="F245" s="6"/>
      <c r="G245" s="133">
        <f>G246</f>
        <v>0</v>
      </c>
      <c r="H245" s="50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67"/>
      <c r="Y245" s="54"/>
      <c r="Z245" s="133">
        <f>Z246</f>
        <v>0</v>
      </c>
      <c r="AA245" s="147">
        <v>0</v>
      </c>
      <c r="AB245" s="245"/>
    </row>
    <row r="246" spans="1:28" ht="18.75" customHeight="1" outlineLevel="5" thickBot="1">
      <c r="A246" s="207" t="s">
        <v>100</v>
      </c>
      <c r="B246" s="208">
        <v>951</v>
      </c>
      <c r="C246" s="209" t="s">
        <v>249</v>
      </c>
      <c r="D246" s="209" t="s">
        <v>299</v>
      </c>
      <c r="E246" s="209" t="s">
        <v>95</v>
      </c>
      <c r="F246" s="209"/>
      <c r="G246" s="211">
        <f>G247</f>
        <v>0</v>
      </c>
      <c r="H246" s="223"/>
      <c r="I246" s="220"/>
      <c r="J246" s="220"/>
      <c r="K246" s="220"/>
      <c r="L246" s="220"/>
      <c r="M246" s="220"/>
      <c r="N246" s="220"/>
      <c r="O246" s="220"/>
      <c r="P246" s="220"/>
      <c r="Q246" s="220"/>
      <c r="R246" s="220"/>
      <c r="S246" s="220"/>
      <c r="T246" s="220"/>
      <c r="U246" s="220"/>
      <c r="V246" s="220"/>
      <c r="W246" s="220"/>
      <c r="X246" s="224"/>
      <c r="Y246" s="222"/>
      <c r="Z246" s="211">
        <f>Z247</f>
        <v>0</v>
      </c>
      <c r="AA246" s="147">
        <v>0</v>
      </c>
      <c r="AB246" s="245"/>
    </row>
    <row r="247" spans="1:28" ht="32.25" outlineLevel="5" thickBot="1">
      <c r="A247" s="80" t="s">
        <v>101</v>
      </c>
      <c r="B247" s="84">
        <v>951</v>
      </c>
      <c r="C247" s="85" t="s">
        <v>249</v>
      </c>
      <c r="D247" s="85" t="s">
        <v>299</v>
      </c>
      <c r="E247" s="85" t="s">
        <v>96</v>
      </c>
      <c r="F247" s="85"/>
      <c r="G247" s="130">
        <v>0</v>
      </c>
      <c r="H247" s="50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67"/>
      <c r="Y247" s="54"/>
      <c r="Z247" s="130">
        <v>0</v>
      </c>
      <c r="AA247" s="147">
        <v>0</v>
      </c>
      <c r="AB247" s="245"/>
    </row>
    <row r="248" spans="1:28" ht="16.5" customHeight="1" outlineLevel="5" thickBot="1">
      <c r="A248" s="8" t="s">
        <v>33</v>
      </c>
      <c r="B248" s="19">
        <v>951</v>
      </c>
      <c r="C248" s="9" t="s">
        <v>12</v>
      </c>
      <c r="D248" s="9" t="s">
        <v>262</v>
      </c>
      <c r="E248" s="9" t="s">
        <v>5</v>
      </c>
      <c r="F248" s="9"/>
      <c r="G248" s="129">
        <f>G260+G249</f>
        <v>0.722</v>
      </c>
      <c r="H248" s="50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67"/>
      <c r="Y248" s="54"/>
      <c r="Z248" s="129">
        <f>Z260+Z249</f>
        <v>0</v>
      </c>
      <c r="AA248" s="147">
        <f t="shared" si="35"/>
        <v>0</v>
      </c>
      <c r="AB248" s="245"/>
    </row>
    <row r="249" spans="1:28" ht="32.25" outlineLevel="5" thickBot="1">
      <c r="A249" s="101" t="s">
        <v>135</v>
      </c>
      <c r="B249" s="19">
        <v>951</v>
      </c>
      <c r="C249" s="9" t="s">
        <v>12</v>
      </c>
      <c r="D249" s="9" t="s">
        <v>263</v>
      </c>
      <c r="E249" s="9" t="s">
        <v>5</v>
      </c>
      <c r="F249" s="9"/>
      <c r="G249" s="129">
        <f>G250</f>
        <v>0.722</v>
      </c>
      <c r="H249" s="50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67"/>
      <c r="Y249" s="54"/>
      <c r="Z249" s="129">
        <f>Z250</f>
        <v>0</v>
      </c>
      <c r="AA249" s="147">
        <f t="shared" si="35"/>
        <v>0</v>
      </c>
      <c r="AB249" s="245"/>
    </row>
    <row r="250" spans="1:28" ht="32.25" outlineLevel="5" thickBot="1">
      <c r="A250" s="101" t="s">
        <v>136</v>
      </c>
      <c r="B250" s="19">
        <v>951</v>
      </c>
      <c r="C250" s="9" t="s">
        <v>12</v>
      </c>
      <c r="D250" s="9" t="s">
        <v>264</v>
      </c>
      <c r="E250" s="9" t="s">
        <v>5</v>
      </c>
      <c r="F250" s="9"/>
      <c r="G250" s="129">
        <f>G251+G257</f>
        <v>0.722</v>
      </c>
      <c r="H250" s="50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67"/>
      <c r="Y250" s="54"/>
      <c r="Z250" s="129">
        <f>Z251+Z257</f>
        <v>0</v>
      </c>
      <c r="AA250" s="147">
        <f t="shared" si="35"/>
        <v>0</v>
      </c>
      <c r="AB250" s="245"/>
    </row>
    <row r="251" spans="1:28" ht="48" outlineLevel="5" thickBot="1">
      <c r="A251" s="103" t="s">
        <v>198</v>
      </c>
      <c r="B251" s="82">
        <v>951</v>
      </c>
      <c r="C251" s="83" t="s">
        <v>12</v>
      </c>
      <c r="D251" s="83" t="s">
        <v>300</v>
      </c>
      <c r="E251" s="83" t="s">
        <v>5</v>
      </c>
      <c r="F251" s="83"/>
      <c r="G251" s="131">
        <f>G252+G255</f>
        <v>0.722</v>
      </c>
      <c r="H251" s="50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67"/>
      <c r="Y251" s="54"/>
      <c r="Z251" s="131">
        <f>Z252+Z255</f>
        <v>0</v>
      </c>
      <c r="AA251" s="147">
        <f t="shared" si="35"/>
        <v>0</v>
      </c>
      <c r="AB251" s="245"/>
    </row>
    <row r="252" spans="1:28" ht="32.25" outlineLevel="5" thickBot="1">
      <c r="A252" s="5" t="s">
        <v>94</v>
      </c>
      <c r="B252" s="21">
        <v>951</v>
      </c>
      <c r="C252" s="6" t="s">
        <v>12</v>
      </c>
      <c r="D252" s="6" t="s">
        <v>300</v>
      </c>
      <c r="E252" s="6" t="s">
        <v>91</v>
      </c>
      <c r="F252" s="6"/>
      <c r="G252" s="133">
        <f>G253+G254</f>
        <v>0.61</v>
      </c>
      <c r="H252" s="50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67"/>
      <c r="Y252" s="54"/>
      <c r="Z252" s="133">
        <f>Z253+Z254</f>
        <v>0</v>
      </c>
      <c r="AA252" s="147">
        <f t="shared" si="35"/>
        <v>0</v>
      </c>
      <c r="AB252" s="245"/>
    </row>
    <row r="253" spans="1:28" ht="19.5" customHeight="1" outlineLevel="5" thickBot="1">
      <c r="A253" s="80" t="s">
        <v>259</v>
      </c>
      <c r="B253" s="84">
        <v>951</v>
      </c>
      <c r="C253" s="85" t="s">
        <v>12</v>
      </c>
      <c r="D253" s="85" t="s">
        <v>300</v>
      </c>
      <c r="E253" s="85" t="s">
        <v>92</v>
      </c>
      <c r="F253" s="85"/>
      <c r="G253" s="130">
        <v>0.47</v>
      </c>
      <c r="H253" s="50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67"/>
      <c r="Y253" s="54"/>
      <c r="Z253" s="130">
        <v>0</v>
      </c>
      <c r="AA253" s="147">
        <f t="shared" si="35"/>
        <v>0</v>
      </c>
      <c r="AB253" s="245"/>
    </row>
    <row r="254" spans="1:28" ht="48" outlineLevel="5" thickBot="1">
      <c r="A254" s="80" t="s">
        <v>254</v>
      </c>
      <c r="B254" s="84">
        <v>951</v>
      </c>
      <c r="C254" s="85" t="s">
        <v>12</v>
      </c>
      <c r="D254" s="85" t="s">
        <v>300</v>
      </c>
      <c r="E254" s="85" t="s">
        <v>255</v>
      </c>
      <c r="F254" s="85"/>
      <c r="G254" s="130">
        <v>0.14</v>
      </c>
      <c r="H254" s="50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67"/>
      <c r="Y254" s="54"/>
      <c r="Z254" s="130">
        <v>0</v>
      </c>
      <c r="AA254" s="147">
        <f t="shared" si="35"/>
        <v>0</v>
      </c>
      <c r="AB254" s="245"/>
    </row>
    <row r="255" spans="1:28" ht="32.25" outlineLevel="5" thickBot="1">
      <c r="A255" s="5" t="s">
        <v>100</v>
      </c>
      <c r="B255" s="21">
        <v>951</v>
      </c>
      <c r="C255" s="6" t="s">
        <v>12</v>
      </c>
      <c r="D255" s="6" t="s">
        <v>300</v>
      </c>
      <c r="E255" s="6" t="s">
        <v>95</v>
      </c>
      <c r="F255" s="6"/>
      <c r="G255" s="133">
        <f>G256</f>
        <v>0.112</v>
      </c>
      <c r="H255" s="50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67"/>
      <c r="Y255" s="54"/>
      <c r="Z255" s="133">
        <f>Z256</f>
        <v>0</v>
      </c>
      <c r="AA255" s="147">
        <f t="shared" si="35"/>
        <v>0</v>
      </c>
      <c r="AB255" s="245"/>
    </row>
    <row r="256" spans="1:28" ht="32.25" outlineLevel="5" thickBot="1">
      <c r="A256" s="80" t="s">
        <v>101</v>
      </c>
      <c r="B256" s="84">
        <v>951</v>
      </c>
      <c r="C256" s="85" t="s">
        <v>12</v>
      </c>
      <c r="D256" s="85" t="s">
        <v>300</v>
      </c>
      <c r="E256" s="85" t="s">
        <v>96</v>
      </c>
      <c r="F256" s="85"/>
      <c r="G256" s="130">
        <v>0.112</v>
      </c>
      <c r="H256" s="50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67"/>
      <c r="Y256" s="54"/>
      <c r="Z256" s="130">
        <v>0</v>
      </c>
      <c r="AA256" s="147">
        <f t="shared" si="35"/>
        <v>0</v>
      </c>
      <c r="AB256" s="245"/>
    </row>
    <row r="257" spans="1:28" ht="18.75" customHeight="1" outlineLevel="5" thickBot="1">
      <c r="A257" s="86" t="s">
        <v>218</v>
      </c>
      <c r="B257" s="82">
        <v>951</v>
      </c>
      <c r="C257" s="83" t="s">
        <v>12</v>
      </c>
      <c r="D257" s="83" t="s">
        <v>301</v>
      </c>
      <c r="E257" s="83" t="s">
        <v>5</v>
      </c>
      <c r="F257" s="83"/>
      <c r="G257" s="131">
        <f>G258</f>
        <v>0</v>
      </c>
      <c r="H257" s="182"/>
      <c r="I257" s="183"/>
      <c r="J257" s="183"/>
      <c r="K257" s="183"/>
      <c r="L257" s="183"/>
      <c r="M257" s="183"/>
      <c r="N257" s="183"/>
      <c r="O257" s="183"/>
      <c r="P257" s="183"/>
      <c r="Q257" s="183"/>
      <c r="R257" s="183"/>
      <c r="S257" s="183"/>
      <c r="T257" s="183"/>
      <c r="U257" s="183"/>
      <c r="V257" s="183"/>
      <c r="W257" s="183"/>
      <c r="X257" s="173"/>
      <c r="Y257" s="171"/>
      <c r="Z257" s="131">
        <f>Z258</f>
        <v>0</v>
      </c>
      <c r="AA257" s="147">
        <v>0</v>
      </c>
      <c r="AB257" s="245"/>
    </row>
    <row r="258" spans="1:28" ht="18.75" customHeight="1" outlineLevel="5" thickBot="1">
      <c r="A258" s="5" t="s">
        <v>100</v>
      </c>
      <c r="B258" s="21">
        <v>951</v>
      </c>
      <c r="C258" s="6" t="s">
        <v>12</v>
      </c>
      <c r="D258" s="6" t="s">
        <v>301</v>
      </c>
      <c r="E258" s="6" t="s">
        <v>95</v>
      </c>
      <c r="F258" s="6"/>
      <c r="G258" s="133">
        <f>G259</f>
        <v>0</v>
      </c>
      <c r="H258" s="182"/>
      <c r="I258" s="183"/>
      <c r="J258" s="183"/>
      <c r="K258" s="183"/>
      <c r="L258" s="183"/>
      <c r="M258" s="183"/>
      <c r="N258" s="183"/>
      <c r="O258" s="183"/>
      <c r="P258" s="183"/>
      <c r="Q258" s="183"/>
      <c r="R258" s="183"/>
      <c r="S258" s="183"/>
      <c r="T258" s="183"/>
      <c r="U258" s="183"/>
      <c r="V258" s="183"/>
      <c r="W258" s="183"/>
      <c r="X258" s="173"/>
      <c r="Y258" s="171"/>
      <c r="Z258" s="133">
        <f>Z259</f>
        <v>0</v>
      </c>
      <c r="AA258" s="147">
        <v>0</v>
      </c>
      <c r="AB258" s="245"/>
    </row>
    <row r="259" spans="1:28" ht="32.25" outlineLevel="5" thickBot="1">
      <c r="A259" s="80" t="s">
        <v>101</v>
      </c>
      <c r="B259" s="84">
        <v>951</v>
      </c>
      <c r="C259" s="85" t="s">
        <v>12</v>
      </c>
      <c r="D259" s="85" t="s">
        <v>301</v>
      </c>
      <c r="E259" s="85" t="s">
        <v>96</v>
      </c>
      <c r="F259" s="85"/>
      <c r="G259" s="130">
        <v>0</v>
      </c>
      <c r="H259" s="182"/>
      <c r="I259" s="183"/>
      <c r="J259" s="183"/>
      <c r="K259" s="183"/>
      <c r="L259" s="183"/>
      <c r="M259" s="183"/>
      <c r="N259" s="183"/>
      <c r="O259" s="183"/>
      <c r="P259" s="183"/>
      <c r="Q259" s="183"/>
      <c r="R259" s="183"/>
      <c r="S259" s="183"/>
      <c r="T259" s="183"/>
      <c r="U259" s="183"/>
      <c r="V259" s="183"/>
      <c r="W259" s="183"/>
      <c r="X259" s="173"/>
      <c r="Y259" s="171"/>
      <c r="Z259" s="130">
        <v>0</v>
      </c>
      <c r="AA259" s="147">
        <v>0</v>
      </c>
      <c r="AB259" s="245"/>
    </row>
    <row r="260" spans="1:28" ht="16.5" outlineLevel="5" thickBot="1">
      <c r="A260" s="13" t="s">
        <v>158</v>
      </c>
      <c r="B260" s="19">
        <v>951</v>
      </c>
      <c r="C260" s="9" t="s">
        <v>12</v>
      </c>
      <c r="D260" s="9" t="s">
        <v>262</v>
      </c>
      <c r="E260" s="9" t="s">
        <v>5</v>
      </c>
      <c r="F260" s="11"/>
      <c r="G260" s="129">
        <f>G261</f>
        <v>0</v>
      </c>
      <c r="H260" s="50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67"/>
      <c r="Y260" s="54"/>
      <c r="Z260" s="129">
        <f>Z261</f>
        <v>0</v>
      </c>
      <c r="AA260" s="147">
        <v>0</v>
      </c>
      <c r="AB260" s="245"/>
    </row>
    <row r="261" spans="1:28" ht="32.25" outlineLevel="5" thickBot="1">
      <c r="A261" s="8" t="s">
        <v>231</v>
      </c>
      <c r="B261" s="19">
        <v>951</v>
      </c>
      <c r="C261" s="9" t="s">
        <v>12</v>
      </c>
      <c r="D261" s="9" t="s">
        <v>297</v>
      </c>
      <c r="E261" s="9" t="s">
        <v>5</v>
      </c>
      <c r="F261" s="9"/>
      <c r="G261" s="129">
        <f>G262</f>
        <v>0</v>
      </c>
      <c r="H261" s="50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67"/>
      <c r="Y261" s="54"/>
      <c r="Z261" s="129">
        <f>Z262</f>
        <v>0</v>
      </c>
      <c r="AA261" s="147">
        <v>0</v>
      </c>
      <c r="AB261" s="245"/>
    </row>
    <row r="262" spans="1:28" ht="48" outlineLevel="5" thickBot="1">
      <c r="A262" s="86" t="s">
        <v>214</v>
      </c>
      <c r="B262" s="82">
        <v>951</v>
      </c>
      <c r="C262" s="83" t="s">
        <v>12</v>
      </c>
      <c r="D262" s="83" t="s">
        <v>298</v>
      </c>
      <c r="E262" s="83" t="s">
        <v>5</v>
      </c>
      <c r="F262" s="83"/>
      <c r="G262" s="131">
        <f>G263</f>
        <v>0</v>
      </c>
      <c r="H262" s="50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67"/>
      <c r="Y262" s="54"/>
      <c r="Z262" s="131">
        <f>Z263</f>
        <v>0</v>
      </c>
      <c r="AA262" s="147">
        <v>0</v>
      </c>
      <c r="AB262" s="245"/>
    </row>
    <row r="263" spans="1:28" ht="15.75" customHeight="1" outlineLevel="5" thickBot="1">
      <c r="A263" s="5" t="s">
        <v>100</v>
      </c>
      <c r="B263" s="21">
        <v>951</v>
      </c>
      <c r="C263" s="6" t="s">
        <v>12</v>
      </c>
      <c r="D263" s="6" t="s">
        <v>298</v>
      </c>
      <c r="E263" s="6" t="s">
        <v>95</v>
      </c>
      <c r="F263" s="6"/>
      <c r="G263" s="133">
        <f>G264</f>
        <v>0</v>
      </c>
      <c r="H263" s="50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67"/>
      <c r="Y263" s="54"/>
      <c r="Z263" s="133">
        <f>Z264</f>
        <v>0</v>
      </c>
      <c r="AA263" s="147">
        <v>0</v>
      </c>
      <c r="AB263" s="245"/>
    </row>
    <row r="264" spans="1:28" ht="32.25" outlineLevel="5" thickBot="1">
      <c r="A264" s="80" t="s">
        <v>101</v>
      </c>
      <c r="B264" s="84">
        <v>951</v>
      </c>
      <c r="C264" s="85" t="s">
        <v>12</v>
      </c>
      <c r="D264" s="85" t="s">
        <v>298</v>
      </c>
      <c r="E264" s="85" t="s">
        <v>96</v>
      </c>
      <c r="F264" s="85"/>
      <c r="G264" s="130">
        <v>0</v>
      </c>
      <c r="H264" s="50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67"/>
      <c r="Y264" s="54"/>
      <c r="Z264" s="130">
        <v>0</v>
      </c>
      <c r="AA264" s="147">
        <v>0</v>
      </c>
      <c r="AB264" s="245"/>
    </row>
    <row r="265" spans="1:28" ht="19.5" outlineLevel="5" thickBot="1">
      <c r="A265" s="98" t="s">
        <v>47</v>
      </c>
      <c r="B265" s="18">
        <v>951</v>
      </c>
      <c r="C265" s="14" t="s">
        <v>46</v>
      </c>
      <c r="D265" s="14" t="s">
        <v>262</v>
      </c>
      <c r="E265" s="14" t="s">
        <v>5</v>
      </c>
      <c r="F265" s="14"/>
      <c r="G265" s="128">
        <f>G266+G272+G277</f>
        <v>13145</v>
      </c>
      <c r="H265" s="50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67"/>
      <c r="Y265" s="54"/>
      <c r="Z265" s="128">
        <f>Z266+Z272+Z277</f>
        <v>3107.61</v>
      </c>
      <c r="AA265" s="147">
        <f t="shared" si="35"/>
        <v>23.64100418410042</v>
      </c>
      <c r="AB265" s="245"/>
    </row>
    <row r="266" spans="1:28" ht="16.5" outlineLevel="5" thickBot="1">
      <c r="A266" s="112" t="s">
        <v>389</v>
      </c>
      <c r="B266" s="18">
        <v>951</v>
      </c>
      <c r="C266" s="37" t="s">
        <v>390</v>
      </c>
      <c r="D266" s="37" t="s">
        <v>262</v>
      </c>
      <c r="E266" s="37" t="s">
        <v>5</v>
      </c>
      <c r="F266" s="37"/>
      <c r="G266" s="140">
        <f>G267</f>
        <v>11645</v>
      </c>
      <c r="H266" s="50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67"/>
      <c r="Y266" s="54"/>
      <c r="Z266" s="140">
        <f>Z267</f>
        <v>2713.347</v>
      </c>
      <c r="AA266" s="147">
        <f t="shared" si="35"/>
        <v>23.300532417346503</v>
      </c>
      <c r="AB266" s="245"/>
    </row>
    <row r="267" spans="1:28" ht="32.25" outlineLevel="4" thickBot="1">
      <c r="A267" s="72" t="s">
        <v>206</v>
      </c>
      <c r="B267" s="19">
        <v>951</v>
      </c>
      <c r="C267" s="9" t="s">
        <v>390</v>
      </c>
      <c r="D267" s="9" t="s">
        <v>302</v>
      </c>
      <c r="E267" s="9" t="s">
        <v>5</v>
      </c>
      <c r="F267" s="9"/>
      <c r="G267" s="129">
        <f>G268</f>
        <v>11645</v>
      </c>
      <c r="H267" s="32">
        <f aca="true" t="shared" si="39" ref="H267:X267">H268+H270</f>
        <v>0</v>
      </c>
      <c r="I267" s="32">
        <f t="shared" si="39"/>
        <v>0</v>
      </c>
      <c r="J267" s="32">
        <f t="shared" si="39"/>
        <v>0</v>
      </c>
      <c r="K267" s="32">
        <f t="shared" si="39"/>
        <v>0</v>
      </c>
      <c r="L267" s="32">
        <f t="shared" si="39"/>
        <v>0</v>
      </c>
      <c r="M267" s="32">
        <f t="shared" si="39"/>
        <v>0</v>
      </c>
      <c r="N267" s="32">
        <f t="shared" si="39"/>
        <v>0</v>
      </c>
      <c r="O267" s="32">
        <f t="shared" si="39"/>
        <v>0</v>
      </c>
      <c r="P267" s="32">
        <f t="shared" si="39"/>
        <v>0</v>
      </c>
      <c r="Q267" s="32">
        <f t="shared" si="39"/>
        <v>0</v>
      </c>
      <c r="R267" s="32">
        <f t="shared" si="39"/>
        <v>0</v>
      </c>
      <c r="S267" s="32">
        <f t="shared" si="39"/>
        <v>0</v>
      </c>
      <c r="T267" s="32">
        <f t="shared" si="39"/>
        <v>0</v>
      </c>
      <c r="U267" s="32">
        <f t="shared" si="39"/>
        <v>0</v>
      </c>
      <c r="V267" s="32">
        <f t="shared" si="39"/>
        <v>0</v>
      </c>
      <c r="W267" s="32">
        <f t="shared" si="39"/>
        <v>0</v>
      </c>
      <c r="X267" s="32">
        <f t="shared" si="39"/>
        <v>5000</v>
      </c>
      <c r="Y267" s="54" t="e">
        <f>X267/G261*100</f>
        <v>#DIV/0!</v>
      </c>
      <c r="Z267" s="129">
        <f>Z268</f>
        <v>2713.347</v>
      </c>
      <c r="AA267" s="147">
        <f t="shared" si="35"/>
        <v>23.300532417346503</v>
      </c>
      <c r="AB267" s="245"/>
    </row>
    <row r="268" spans="1:28" ht="33" customHeight="1" outlineLevel="5" thickBot="1">
      <c r="A268" s="113" t="s">
        <v>159</v>
      </c>
      <c r="B268" s="119">
        <v>951</v>
      </c>
      <c r="C268" s="83" t="s">
        <v>390</v>
      </c>
      <c r="D268" s="83" t="s">
        <v>303</v>
      </c>
      <c r="E268" s="83" t="s">
        <v>5</v>
      </c>
      <c r="F268" s="87"/>
      <c r="G268" s="131">
        <f>G269</f>
        <v>11645</v>
      </c>
      <c r="H268" s="26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42"/>
      <c r="X268" s="58">
        <v>0</v>
      </c>
      <c r="Y268" s="54" t="e">
        <f>X268/G262*100</f>
        <v>#DIV/0!</v>
      </c>
      <c r="Z268" s="131">
        <f>Z269</f>
        <v>2713.347</v>
      </c>
      <c r="AA268" s="147">
        <f aca="true" t="shared" si="40" ref="AA268:AA331">Z268/G268*100</f>
        <v>23.300532417346503</v>
      </c>
      <c r="AB268" s="245"/>
    </row>
    <row r="269" spans="1:28" ht="22.5" customHeight="1" outlineLevel="5" thickBot="1">
      <c r="A269" s="5" t="s">
        <v>120</v>
      </c>
      <c r="B269" s="21">
        <v>951</v>
      </c>
      <c r="C269" s="6" t="s">
        <v>390</v>
      </c>
      <c r="D269" s="6" t="s">
        <v>303</v>
      </c>
      <c r="E269" s="6" t="s">
        <v>5</v>
      </c>
      <c r="F269" s="70"/>
      <c r="G269" s="133">
        <f>G270+G271</f>
        <v>11645</v>
      </c>
      <c r="H269" s="26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42"/>
      <c r="X269" s="58"/>
      <c r="Y269" s="54"/>
      <c r="Z269" s="133">
        <f>Z270+Z271</f>
        <v>2713.347</v>
      </c>
      <c r="AA269" s="147">
        <f t="shared" si="40"/>
        <v>23.300532417346503</v>
      </c>
      <c r="AB269" s="245"/>
    </row>
    <row r="270" spans="1:28" ht="48" outlineLevel="5" thickBot="1">
      <c r="A270" s="88" t="s">
        <v>207</v>
      </c>
      <c r="B270" s="120">
        <v>951</v>
      </c>
      <c r="C270" s="85" t="s">
        <v>390</v>
      </c>
      <c r="D270" s="85" t="s">
        <v>303</v>
      </c>
      <c r="E270" s="85" t="s">
        <v>89</v>
      </c>
      <c r="F270" s="89"/>
      <c r="G270" s="130">
        <v>11645</v>
      </c>
      <c r="H270" s="26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42"/>
      <c r="X270" s="58">
        <v>5000</v>
      </c>
      <c r="Y270" s="54" t="e">
        <f>X270/G264*100</f>
        <v>#DIV/0!</v>
      </c>
      <c r="Z270" s="130">
        <v>2713.347</v>
      </c>
      <c r="AA270" s="147">
        <f t="shared" si="40"/>
        <v>23.300532417346503</v>
      </c>
      <c r="AB270" s="245"/>
    </row>
    <row r="271" spans="1:28" ht="19.5" outlineLevel="5" thickBot="1">
      <c r="A271" s="88" t="s">
        <v>87</v>
      </c>
      <c r="B271" s="120">
        <v>951</v>
      </c>
      <c r="C271" s="85" t="s">
        <v>390</v>
      </c>
      <c r="D271" s="85" t="s">
        <v>355</v>
      </c>
      <c r="E271" s="85" t="s">
        <v>88</v>
      </c>
      <c r="F271" s="89"/>
      <c r="G271" s="130">
        <v>0</v>
      </c>
      <c r="H271" s="50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67"/>
      <c r="Y271" s="54"/>
      <c r="Z271" s="130">
        <v>0</v>
      </c>
      <c r="AA271" s="147">
        <v>0</v>
      </c>
      <c r="AB271" s="245"/>
    </row>
    <row r="272" spans="1:28" ht="32.25" outlineLevel="5" thickBot="1">
      <c r="A272" s="112" t="s">
        <v>58</v>
      </c>
      <c r="B272" s="18">
        <v>951</v>
      </c>
      <c r="C272" s="37" t="s">
        <v>57</v>
      </c>
      <c r="D272" s="37" t="s">
        <v>262</v>
      </c>
      <c r="E272" s="37" t="s">
        <v>5</v>
      </c>
      <c r="F272" s="37"/>
      <c r="G272" s="140">
        <f>G273</f>
        <v>30</v>
      </c>
      <c r="H272" s="182"/>
      <c r="I272" s="183"/>
      <c r="J272" s="183"/>
      <c r="K272" s="183"/>
      <c r="L272" s="183"/>
      <c r="M272" s="183"/>
      <c r="N272" s="183"/>
      <c r="O272" s="183"/>
      <c r="P272" s="183"/>
      <c r="Q272" s="183"/>
      <c r="R272" s="183"/>
      <c r="S272" s="183"/>
      <c r="T272" s="183"/>
      <c r="U272" s="183"/>
      <c r="V272" s="183"/>
      <c r="W272" s="183"/>
      <c r="X272" s="173"/>
      <c r="Y272" s="171"/>
      <c r="Z272" s="140">
        <f>Z273</f>
        <v>0</v>
      </c>
      <c r="AA272" s="147">
        <f t="shared" si="40"/>
        <v>0</v>
      </c>
      <c r="AB272" s="245"/>
    </row>
    <row r="273" spans="1:28" ht="19.5" outlineLevel="6" thickBot="1">
      <c r="A273" s="8" t="s">
        <v>232</v>
      </c>
      <c r="B273" s="19">
        <v>951</v>
      </c>
      <c r="C273" s="9" t="s">
        <v>57</v>
      </c>
      <c r="D273" s="9" t="s">
        <v>304</v>
      </c>
      <c r="E273" s="9" t="s">
        <v>5</v>
      </c>
      <c r="F273" s="9"/>
      <c r="G273" s="129">
        <f>G274</f>
        <v>30</v>
      </c>
      <c r="H273" s="174">
        <f aca="true" t="shared" si="41" ref="H273:X273">H281+H286</f>
        <v>0</v>
      </c>
      <c r="I273" s="174">
        <f t="shared" si="41"/>
        <v>0</v>
      </c>
      <c r="J273" s="174">
        <f t="shared" si="41"/>
        <v>0</v>
      </c>
      <c r="K273" s="174">
        <f t="shared" si="41"/>
        <v>0</v>
      </c>
      <c r="L273" s="174">
        <f t="shared" si="41"/>
        <v>0</v>
      </c>
      <c r="M273" s="174">
        <f t="shared" si="41"/>
        <v>0</v>
      </c>
      <c r="N273" s="174">
        <f t="shared" si="41"/>
        <v>0</v>
      </c>
      <c r="O273" s="174">
        <f t="shared" si="41"/>
        <v>0</v>
      </c>
      <c r="P273" s="174">
        <f t="shared" si="41"/>
        <v>0</v>
      </c>
      <c r="Q273" s="174">
        <f t="shared" si="41"/>
        <v>0</v>
      </c>
      <c r="R273" s="174">
        <f t="shared" si="41"/>
        <v>0</v>
      </c>
      <c r="S273" s="174">
        <f t="shared" si="41"/>
        <v>0</v>
      </c>
      <c r="T273" s="174">
        <f t="shared" si="41"/>
        <v>0</v>
      </c>
      <c r="U273" s="174">
        <f t="shared" si="41"/>
        <v>0</v>
      </c>
      <c r="V273" s="174">
        <f t="shared" si="41"/>
        <v>0</v>
      </c>
      <c r="W273" s="174">
        <f t="shared" si="41"/>
        <v>0</v>
      </c>
      <c r="X273" s="175">
        <f t="shared" si="41"/>
        <v>1409.01825</v>
      </c>
      <c r="Y273" s="171">
        <f>X273/G267*100</f>
        <v>12.099770287677115</v>
      </c>
      <c r="Z273" s="129">
        <f>Z274</f>
        <v>0</v>
      </c>
      <c r="AA273" s="147">
        <f t="shared" si="40"/>
        <v>0</v>
      </c>
      <c r="AB273" s="245"/>
    </row>
    <row r="274" spans="1:28" ht="33" customHeight="1" outlineLevel="6" thickBot="1">
      <c r="A274" s="103" t="s">
        <v>160</v>
      </c>
      <c r="B274" s="82">
        <v>951</v>
      </c>
      <c r="C274" s="83" t="s">
        <v>57</v>
      </c>
      <c r="D274" s="83" t="s">
        <v>305</v>
      </c>
      <c r="E274" s="83" t="s">
        <v>5</v>
      </c>
      <c r="F274" s="83"/>
      <c r="G274" s="131">
        <f>G275</f>
        <v>30</v>
      </c>
      <c r="H274" s="169"/>
      <c r="I274" s="169"/>
      <c r="J274" s="169"/>
      <c r="K274" s="169"/>
      <c r="L274" s="169"/>
      <c r="M274" s="169"/>
      <c r="N274" s="169"/>
      <c r="O274" s="169"/>
      <c r="P274" s="169"/>
      <c r="Q274" s="169"/>
      <c r="R274" s="169"/>
      <c r="S274" s="169"/>
      <c r="T274" s="169"/>
      <c r="U274" s="169"/>
      <c r="V274" s="169"/>
      <c r="W274" s="169"/>
      <c r="X274" s="175"/>
      <c r="Y274" s="171"/>
      <c r="Z274" s="131">
        <f>Z275</f>
        <v>0</v>
      </c>
      <c r="AA274" s="147">
        <f t="shared" si="40"/>
        <v>0</v>
      </c>
      <c r="AB274" s="245"/>
    </row>
    <row r="275" spans="1:28" ht="19.5" customHeight="1" outlineLevel="6" thickBot="1">
      <c r="A275" s="5" t="s">
        <v>100</v>
      </c>
      <c r="B275" s="21">
        <v>951</v>
      </c>
      <c r="C275" s="6" t="s">
        <v>57</v>
      </c>
      <c r="D275" s="6" t="s">
        <v>305</v>
      </c>
      <c r="E275" s="6" t="s">
        <v>95</v>
      </c>
      <c r="F275" s="6"/>
      <c r="G275" s="133">
        <f>G276</f>
        <v>30</v>
      </c>
      <c r="H275" s="169"/>
      <c r="I275" s="169"/>
      <c r="J275" s="169"/>
      <c r="K275" s="169"/>
      <c r="L275" s="169"/>
      <c r="M275" s="169"/>
      <c r="N275" s="169"/>
      <c r="O275" s="169"/>
      <c r="P275" s="169"/>
      <c r="Q275" s="169"/>
      <c r="R275" s="169"/>
      <c r="S275" s="169"/>
      <c r="T275" s="169"/>
      <c r="U275" s="169"/>
      <c r="V275" s="169"/>
      <c r="W275" s="169"/>
      <c r="X275" s="175"/>
      <c r="Y275" s="171"/>
      <c r="Z275" s="133">
        <f>Z276</f>
        <v>0</v>
      </c>
      <c r="AA275" s="147">
        <f t="shared" si="40"/>
        <v>0</v>
      </c>
      <c r="AB275" s="245"/>
    </row>
    <row r="276" spans="1:28" ht="32.25" outlineLevel="6" thickBot="1">
      <c r="A276" s="80" t="s">
        <v>101</v>
      </c>
      <c r="B276" s="84">
        <v>951</v>
      </c>
      <c r="C276" s="85" t="s">
        <v>57</v>
      </c>
      <c r="D276" s="85" t="s">
        <v>305</v>
      </c>
      <c r="E276" s="85" t="s">
        <v>96</v>
      </c>
      <c r="F276" s="85"/>
      <c r="G276" s="130">
        <v>30</v>
      </c>
      <c r="H276" s="169"/>
      <c r="I276" s="169"/>
      <c r="J276" s="169"/>
      <c r="K276" s="169"/>
      <c r="L276" s="169"/>
      <c r="M276" s="169"/>
      <c r="N276" s="169"/>
      <c r="O276" s="169"/>
      <c r="P276" s="169"/>
      <c r="Q276" s="169"/>
      <c r="R276" s="169"/>
      <c r="S276" s="169"/>
      <c r="T276" s="169"/>
      <c r="U276" s="169"/>
      <c r="V276" s="169"/>
      <c r="W276" s="169"/>
      <c r="X276" s="175"/>
      <c r="Y276" s="171"/>
      <c r="Z276" s="130">
        <v>0</v>
      </c>
      <c r="AA276" s="147">
        <f t="shared" si="40"/>
        <v>0</v>
      </c>
      <c r="AB276" s="245"/>
    </row>
    <row r="277" spans="1:28" ht="19.5" outlineLevel="6" thickBot="1">
      <c r="A277" s="112" t="s">
        <v>34</v>
      </c>
      <c r="B277" s="18">
        <v>951</v>
      </c>
      <c r="C277" s="37" t="s">
        <v>13</v>
      </c>
      <c r="D277" s="37" t="s">
        <v>262</v>
      </c>
      <c r="E277" s="37" t="s">
        <v>5</v>
      </c>
      <c r="F277" s="37"/>
      <c r="G277" s="140">
        <f>G278</f>
        <v>1470</v>
      </c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65"/>
      <c r="Y277" s="54"/>
      <c r="Z277" s="140">
        <f>Z278</f>
        <v>394.263</v>
      </c>
      <c r="AA277" s="147">
        <f t="shared" si="40"/>
        <v>26.82061224489796</v>
      </c>
      <c r="AB277" s="245"/>
    </row>
    <row r="278" spans="1:28" ht="32.25" outlineLevel="6" thickBot="1">
      <c r="A278" s="101" t="s">
        <v>135</v>
      </c>
      <c r="B278" s="19">
        <v>951</v>
      </c>
      <c r="C278" s="9" t="s">
        <v>13</v>
      </c>
      <c r="D278" s="9" t="s">
        <v>263</v>
      </c>
      <c r="E278" s="9" t="s">
        <v>5</v>
      </c>
      <c r="F278" s="9"/>
      <c r="G278" s="129">
        <f>G279</f>
        <v>1470</v>
      </c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65"/>
      <c r="Y278" s="54"/>
      <c r="Z278" s="129">
        <f>Z279</f>
        <v>394.263</v>
      </c>
      <c r="AA278" s="147">
        <f t="shared" si="40"/>
        <v>26.82061224489796</v>
      </c>
      <c r="AB278" s="245"/>
    </row>
    <row r="279" spans="1:28" ht="32.25" outlineLevel="6" thickBot="1">
      <c r="A279" s="101" t="s">
        <v>136</v>
      </c>
      <c r="B279" s="19">
        <v>951</v>
      </c>
      <c r="C279" s="9" t="s">
        <v>13</v>
      </c>
      <c r="D279" s="9" t="s">
        <v>264</v>
      </c>
      <c r="E279" s="9" t="s">
        <v>5</v>
      </c>
      <c r="F279" s="11"/>
      <c r="G279" s="129">
        <f>G280</f>
        <v>1470</v>
      </c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65"/>
      <c r="Y279" s="54"/>
      <c r="Z279" s="129">
        <f>Z280</f>
        <v>394.263</v>
      </c>
      <c r="AA279" s="147">
        <f t="shared" si="40"/>
        <v>26.82061224489796</v>
      </c>
      <c r="AB279" s="245"/>
    </row>
    <row r="280" spans="1:28" ht="48" outlineLevel="6" thickBot="1">
      <c r="A280" s="102" t="s">
        <v>205</v>
      </c>
      <c r="B280" s="117">
        <v>951</v>
      </c>
      <c r="C280" s="83" t="s">
        <v>13</v>
      </c>
      <c r="D280" s="83" t="s">
        <v>266</v>
      </c>
      <c r="E280" s="83" t="s">
        <v>5</v>
      </c>
      <c r="F280" s="83"/>
      <c r="G280" s="131">
        <f>G281+G285</f>
        <v>1470</v>
      </c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65"/>
      <c r="Y280" s="54"/>
      <c r="Z280" s="131">
        <f>Z281+Z285</f>
        <v>394.263</v>
      </c>
      <c r="AA280" s="147">
        <f t="shared" si="40"/>
        <v>26.82061224489796</v>
      </c>
      <c r="AB280" s="245"/>
    </row>
    <row r="281" spans="1:28" ht="32.25" outlineLevel="6" thickBot="1">
      <c r="A281" s="5" t="s">
        <v>94</v>
      </c>
      <c r="B281" s="21">
        <v>951</v>
      </c>
      <c r="C281" s="6" t="s">
        <v>13</v>
      </c>
      <c r="D281" s="6" t="s">
        <v>266</v>
      </c>
      <c r="E281" s="6" t="s">
        <v>91</v>
      </c>
      <c r="F281" s="6"/>
      <c r="G281" s="133">
        <f>G282+G283+G284</f>
        <v>1470</v>
      </c>
      <c r="H281" s="10">
        <f aca="true" t="shared" si="42" ref="H281:X282">H282</f>
        <v>0</v>
      </c>
      <c r="I281" s="10">
        <f t="shared" si="42"/>
        <v>0</v>
      </c>
      <c r="J281" s="10">
        <f t="shared" si="42"/>
        <v>0</v>
      </c>
      <c r="K281" s="10">
        <f t="shared" si="42"/>
        <v>0</v>
      </c>
      <c r="L281" s="10">
        <f t="shared" si="42"/>
        <v>0</v>
      </c>
      <c r="M281" s="10">
        <f t="shared" si="42"/>
        <v>0</v>
      </c>
      <c r="N281" s="10">
        <f t="shared" si="42"/>
        <v>0</v>
      </c>
      <c r="O281" s="10">
        <f t="shared" si="42"/>
        <v>0</v>
      </c>
      <c r="P281" s="10">
        <f t="shared" si="42"/>
        <v>0</v>
      </c>
      <c r="Q281" s="10">
        <f t="shared" si="42"/>
        <v>0</v>
      </c>
      <c r="R281" s="10">
        <f t="shared" si="42"/>
        <v>0</v>
      </c>
      <c r="S281" s="10">
        <f t="shared" si="42"/>
        <v>0</v>
      </c>
      <c r="T281" s="10">
        <f t="shared" si="42"/>
        <v>0</v>
      </c>
      <c r="U281" s="10">
        <f t="shared" si="42"/>
        <v>0</v>
      </c>
      <c r="V281" s="10">
        <f t="shared" si="42"/>
        <v>0</v>
      </c>
      <c r="W281" s="10">
        <f t="shared" si="42"/>
        <v>0</v>
      </c>
      <c r="X281" s="59">
        <f t="shared" si="42"/>
        <v>0</v>
      </c>
      <c r="Y281" s="54">
        <f>X281/G275*100</f>
        <v>0</v>
      </c>
      <c r="Z281" s="133">
        <f>Z282+Z283+Z284</f>
        <v>394.263</v>
      </c>
      <c r="AA281" s="147">
        <f t="shared" si="40"/>
        <v>26.82061224489796</v>
      </c>
      <c r="AB281" s="245"/>
    </row>
    <row r="282" spans="1:28" ht="15" customHeight="1" outlineLevel="6" thickBot="1">
      <c r="A282" s="80" t="s">
        <v>259</v>
      </c>
      <c r="B282" s="84">
        <v>951</v>
      </c>
      <c r="C282" s="85" t="s">
        <v>13</v>
      </c>
      <c r="D282" s="85" t="s">
        <v>266</v>
      </c>
      <c r="E282" s="85" t="s">
        <v>92</v>
      </c>
      <c r="F282" s="85"/>
      <c r="G282" s="130">
        <v>1129</v>
      </c>
      <c r="H282" s="12">
        <f t="shared" si="42"/>
        <v>0</v>
      </c>
      <c r="I282" s="12">
        <f t="shared" si="42"/>
        <v>0</v>
      </c>
      <c r="J282" s="12">
        <f t="shared" si="42"/>
        <v>0</v>
      </c>
      <c r="K282" s="12">
        <f t="shared" si="42"/>
        <v>0</v>
      </c>
      <c r="L282" s="12">
        <f t="shared" si="42"/>
        <v>0</v>
      </c>
      <c r="M282" s="12">
        <f t="shared" si="42"/>
        <v>0</v>
      </c>
      <c r="N282" s="12">
        <f t="shared" si="42"/>
        <v>0</v>
      </c>
      <c r="O282" s="12">
        <f t="shared" si="42"/>
        <v>0</v>
      </c>
      <c r="P282" s="12">
        <f t="shared" si="42"/>
        <v>0</v>
      </c>
      <c r="Q282" s="12">
        <f t="shared" si="42"/>
        <v>0</v>
      </c>
      <c r="R282" s="12">
        <f t="shared" si="42"/>
        <v>0</v>
      </c>
      <c r="S282" s="12">
        <f t="shared" si="42"/>
        <v>0</v>
      </c>
      <c r="T282" s="12">
        <f t="shared" si="42"/>
        <v>0</v>
      </c>
      <c r="U282" s="12">
        <f t="shared" si="42"/>
        <v>0</v>
      </c>
      <c r="V282" s="12">
        <f t="shared" si="42"/>
        <v>0</v>
      </c>
      <c r="W282" s="12">
        <f t="shared" si="42"/>
        <v>0</v>
      </c>
      <c r="X282" s="60">
        <f t="shared" si="42"/>
        <v>0</v>
      </c>
      <c r="Y282" s="54">
        <f>X282/G276*100</f>
        <v>0</v>
      </c>
      <c r="Z282" s="130">
        <v>303.33</v>
      </c>
      <c r="AA282" s="147">
        <f t="shared" si="40"/>
        <v>26.86713906111603</v>
      </c>
      <c r="AB282" s="245"/>
    </row>
    <row r="283" spans="1:28" ht="36" customHeight="1" outlineLevel="6" thickBot="1">
      <c r="A283" s="80" t="s">
        <v>261</v>
      </c>
      <c r="B283" s="84">
        <v>951</v>
      </c>
      <c r="C283" s="85" t="s">
        <v>13</v>
      </c>
      <c r="D283" s="85" t="s">
        <v>266</v>
      </c>
      <c r="E283" s="85" t="s">
        <v>93</v>
      </c>
      <c r="F283" s="85"/>
      <c r="G283" s="130">
        <v>0</v>
      </c>
      <c r="H283" s="24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40"/>
      <c r="X283" s="58">
        <v>0</v>
      </c>
      <c r="Y283" s="54">
        <f>X283/G277*100</f>
        <v>0</v>
      </c>
      <c r="Z283" s="130">
        <v>0</v>
      </c>
      <c r="AA283" s="147">
        <v>0</v>
      </c>
      <c r="AB283" s="245"/>
    </row>
    <row r="284" spans="1:28" ht="48" outlineLevel="6" thickBot="1">
      <c r="A284" s="80" t="s">
        <v>254</v>
      </c>
      <c r="B284" s="84">
        <v>951</v>
      </c>
      <c r="C284" s="85" t="s">
        <v>13</v>
      </c>
      <c r="D284" s="85" t="s">
        <v>266</v>
      </c>
      <c r="E284" s="85" t="s">
        <v>255</v>
      </c>
      <c r="F284" s="85"/>
      <c r="G284" s="130">
        <v>341</v>
      </c>
      <c r="H284" s="69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67"/>
      <c r="Y284" s="54"/>
      <c r="Z284" s="130">
        <v>90.933</v>
      </c>
      <c r="AA284" s="147">
        <f t="shared" si="40"/>
        <v>26.666568914956013</v>
      </c>
      <c r="AB284" s="245"/>
    </row>
    <row r="285" spans="1:28" ht="18.75" customHeight="1" outlineLevel="6" thickBot="1">
      <c r="A285" s="5" t="s">
        <v>100</v>
      </c>
      <c r="B285" s="21">
        <v>951</v>
      </c>
      <c r="C285" s="6" t="s">
        <v>13</v>
      </c>
      <c r="D285" s="6" t="s">
        <v>266</v>
      </c>
      <c r="E285" s="6" t="s">
        <v>95</v>
      </c>
      <c r="F285" s="6"/>
      <c r="G285" s="133">
        <f>G286</f>
        <v>0</v>
      </c>
      <c r="H285" s="69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67"/>
      <c r="Y285" s="54"/>
      <c r="Z285" s="133">
        <f>Z286</f>
        <v>0</v>
      </c>
      <c r="AA285" s="147">
        <v>0</v>
      </c>
      <c r="AB285" s="245"/>
    </row>
    <row r="286" spans="1:28" ht="32.25" outlineLevel="6" thickBot="1">
      <c r="A286" s="80" t="s">
        <v>101</v>
      </c>
      <c r="B286" s="84">
        <v>951</v>
      </c>
      <c r="C286" s="85" t="s">
        <v>13</v>
      </c>
      <c r="D286" s="85" t="s">
        <v>266</v>
      </c>
      <c r="E286" s="85" t="s">
        <v>96</v>
      </c>
      <c r="F286" s="85"/>
      <c r="G286" s="130">
        <v>0</v>
      </c>
      <c r="H286" s="31">
        <f aca="true" t="shared" si="43" ref="H286:X288">H287</f>
        <v>0</v>
      </c>
      <c r="I286" s="31">
        <f t="shared" si="43"/>
        <v>0</v>
      </c>
      <c r="J286" s="31">
        <f t="shared" si="43"/>
        <v>0</v>
      </c>
      <c r="K286" s="31">
        <f t="shared" si="43"/>
        <v>0</v>
      </c>
      <c r="L286" s="31">
        <f t="shared" si="43"/>
        <v>0</v>
      </c>
      <c r="M286" s="31">
        <f t="shared" si="43"/>
        <v>0</v>
      </c>
      <c r="N286" s="31">
        <f t="shared" si="43"/>
        <v>0</v>
      </c>
      <c r="O286" s="31">
        <f t="shared" si="43"/>
        <v>0</v>
      </c>
      <c r="P286" s="31">
        <f t="shared" si="43"/>
        <v>0</v>
      </c>
      <c r="Q286" s="31">
        <f t="shared" si="43"/>
        <v>0</v>
      </c>
      <c r="R286" s="31">
        <f t="shared" si="43"/>
        <v>0</v>
      </c>
      <c r="S286" s="31">
        <f t="shared" si="43"/>
        <v>0</v>
      </c>
      <c r="T286" s="31">
        <f t="shared" si="43"/>
        <v>0</v>
      </c>
      <c r="U286" s="31">
        <f t="shared" si="43"/>
        <v>0</v>
      </c>
      <c r="V286" s="31">
        <f t="shared" si="43"/>
        <v>0</v>
      </c>
      <c r="W286" s="31">
        <f t="shared" si="43"/>
        <v>0</v>
      </c>
      <c r="X286" s="59">
        <f t="shared" si="43"/>
        <v>1409.01825</v>
      </c>
      <c r="Y286" s="54">
        <f>X286/G280*100</f>
        <v>95.85158163265307</v>
      </c>
      <c r="Z286" s="130">
        <v>0</v>
      </c>
      <c r="AA286" s="147">
        <v>0</v>
      </c>
      <c r="AB286" s="245"/>
    </row>
    <row r="287" spans="1:28" ht="19.5" outlineLevel="6" thickBot="1">
      <c r="A287" s="98" t="s">
        <v>64</v>
      </c>
      <c r="B287" s="18">
        <v>951</v>
      </c>
      <c r="C287" s="14" t="s">
        <v>45</v>
      </c>
      <c r="D287" s="14" t="s">
        <v>262</v>
      </c>
      <c r="E287" s="14" t="s">
        <v>5</v>
      </c>
      <c r="F287" s="14"/>
      <c r="G287" s="128">
        <f>G288</f>
        <v>23202.4</v>
      </c>
      <c r="H287" s="32">
        <f t="shared" si="43"/>
        <v>0</v>
      </c>
      <c r="I287" s="32">
        <f t="shared" si="43"/>
        <v>0</v>
      </c>
      <c r="J287" s="32">
        <f t="shared" si="43"/>
        <v>0</v>
      </c>
      <c r="K287" s="32">
        <f t="shared" si="43"/>
        <v>0</v>
      </c>
      <c r="L287" s="32">
        <f t="shared" si="43"/>
        <v>0</v>
      </c>
      <c r="M287" s="32">
        <f t="shared" si="43"/>
        <v>0</v>
      </c>
      <c r="N287" s="32">
        <f t="shared" si="43"/>
        <v>0</v>
      </c>
      <c r="O287" s="32">
        <f t="shared" si="43"/>
        <v>0</v>
      </c>
      <c r="P287" s="32">
        <f t="shared" si="43"/>
        <v>0</v>
      </c>
      <c r="Q287" s="32">
        <f t="shared" si="43"/>
        <v>0</v>
      </c>
      <c r="R287" s="32">
        <f t="shared" si="43"/>
        <v>0</v>
      </c>
      <c r="S287" s="32">
        <f t="shared" si="43"/>
        <v>0</v>
      </c>
      <c r="T287" s="32">
        <f t="shared" si="43"/>
        <v>0</v>
      </c>
      <c r="U287" s="32">
        <f t="shared" si="43"/>
        <v>0</v>
      </c>
      <c r="V287" s="32">
        <f t="shared" si="43"/>
        <v>0</v>
      </c>
      <c r="W287" s="32">
        <f t="shared" si="43"/>
        <v>0</v>
      </c>
      <c r="X287" s="60">
        <f t="shared" si="43"/>
        <v>1409.01825</v>
      </c>
      <c r="Y287" s="54">
        <f>X287/G281*100</f>
        <v>95.85158163265307</v>
      </c>
      <c r="Z287" s="128">
        <f>Z288</f>
        <v>4458.608</v>
      </c>
      <c r="AA287" s="147">
        <f t="shared" si="40"/>
        <v>19.216150053442746</v>
      </c>
      <c r="AB287" s="245"/>
    </row>
    <row r="288" spans="1:28" ht="16.5" outlineLevel="6" thickBot="1">
      <c r="A288" s="8" t="s">
        <v>35</v>
      </c>
      <c r="B288" s="19">
        <v>951</v>
      </c>
      <c r="C288" s="9" t="s">
        <v>14</v>
      </c>
      <c r="D288" s="9" t="s">
        <v>262</v>
      </c>
      <c r="E288" s="9" t="s">
        <v>5</v>
      </c>
      <c r="F288" s="9"/>
      <c r="G288" s="129">
        <f>G289+G307+G311+G315</f>
        <v>23202.4</v>
      </c>
      <c r="H288" s="33">
        <f t="shared" si="43"/>
        <v>0</v>
      </c>
      <c r="I288" s="33">
        <f t="shared" si="43"/>
        <v>0</v>
      </c>
      <c r="J288" s="33">
        <f t="shared" si="43"/>
        <v>0</v>
      </c>
      <c r="K288" s="33">
        <f t="shared" si="43"/>
        <v>0</v>
      </c>
      <c r="L288" s="33">
        <f t="shared" si="43"/>
        <v>0</v>
      </c>
      <c r="M288" s="33">
        <f t="shared" si="43"/>
        <v>0</v>
      </c>
      <c r="N288" s="33">
        <f t="shared" si="43"/>
        <v>0</v>
      </c>
      <c r="O288" s="33">
        <f t="shared" si="43"/>
        <v>0</v>
      </c>
      <c r="P288" s="33">
        <f t="shared" si="43"/>
        <v>0</v>
      </c>
      <c r="Q288" s="33">
        <f t="shared" si="43"/>
        <v>0</v>
      </c>
      <c r="R288" s="33">
        <f t="shared" si="43"/>
        <v>0</v>
      </c>
      <c r="S288" s="33">
        <f t="shared" si="43"/>
        <v>0</v>
      </c>
      <c r="T288" s="33">
        <f t="shared" si="43"/>
        <v>0</v>
      </c>
      <c r="U288" s="33">
        <f t="shared" si="43"/>
        <v>0</v>
      </c>
      <c r="V288" s="33">
        <f t="shared" si="43"/>
        <v>0</v>
      </c>
      <c r="W288" s="33">
        <f t="shared" si="43"/>
        <v>0</v>
      </c>
      <c r="X288" s="61">
        <f t="shared" si="43"/>
        <v>1409.01825</v>
      </c>
      <c r="Y288" s="54">
        <f>X288/G282*100</f>
        <v>124.80232506643047</v>
      </c>
      <c r="Z288" s="129">
        <f>Z289+Z307+Z311+Z315</f>
        <v>4458.608</v>
      </c>
      <c r="AA288" s="147">
        <f t="shared" si="40"/>
        <v>19.216150053442746</v>
      </c>
      <c r="AB288" s="245"/>
    </row>
    <row r="289" spans="1:28" ht="19.5" outlineLevel="6" thickBot="1">
      <c r="A289" s="13" t="s">
        <v>161</v>
      </c>
      <c r="B289" s="19">
        <v>951</v>
      </c>
      <c r="C289" s="9" t="s">
        <v>14</v>
      </c>
      <c r="D289" s="9" t="s">
        <v>306</v>
      </c>
      <c r="E289" s="9" t="s">
        <v>5</v>
      </c>
      <c r="F289" s="11"/>
      <c r="G289" s="129">
        <f>G290+G296</f>
        <v>23050</v>
      </c>
      <c r="H289" s="24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40"/>
      <c r="X289" s="58">
        <v>1409.01825</v>
      </c>
      <c r="Y289" s="54" t="e">
        <f>X289/G283*100</f>
        <v>#DIV/0!</v>
      </c>
      <c r="Z289" s="129">
        <f>Z290+Z296</f>
        <v>4458.608</v>
      </c>
      <c r="AA289" s="147">
        <f t="shared" si="40"/>
        <v>19.34320173535792</v>
      </c>
      <c r="AB289" s="245"/>
    </row>
    <row r="290" spans="1:28" ht="19.5" outlineLevel="6" thickBot="1">
      <c r="A290" s="86" t="s">
        <v>121</v>
      </c>
      <c r="B290" s="82">
        <v>951</v>
      </c>
      <c r="C290" s="83" t="s">
        <v>14</v>
      </c>
      <c r="D290" s="83" t="s">
        <v>307</v>
      </c>
      <c r="E290" s="83" t="s">
        <v>5</v>
      </c>
      <c r="F290" s="83"/>
      <c r="G290" s="131">
        <f>G291</f>
        <v>4050</v>
      </c>
      <c r="H290" s="69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67"/>
      <c r="Y290" s="54"/>
      <c r="Z290" s="131">
        <f>Z291</f>
        <v>0</v>
      </c>
      <c r="AA290" s="147">
        <f t="shared" si="40"/>
        <v>0</v>
      </c>
      <c r="AB290" s="245"/>
    </row>
    <row r="291" spans="1:28" ht="32.25" outlineLevel="6" thickBot="1">
      <c r="A291" s="71" t="s">
        <v>162</v>
      </c>
      <c r="B291" s="21">
        <v>951</v>
      </c>
      <c r="C291" s="6" t="s">
        <v>14</v>
      </c>
      <c r="D291" s="6" t="s">
        <v>308</v>
      </c>
      <c r="E291" s="6" t="s">
        <v>5</v>
      </c>
      <c r="F291" s="6"/>
      <c r="G291" s="133">
        <f>G292+G294</f>
        <v>4050</v>
      </c>
      <c r="H291" s="172"/>
      <c r="I291" s="169"/>
      <c r="J291" s="169"/>
      <c r="K291" s="169"/>
      <c r="L291" s="169"/>
      <c r="M291" s="169"/>
      <c r="N291" s="169"/>
      <c r="O291" s="169"/>
      <c r="P291" s="169"/>
      <c r="Q291" s="169"/>
      <c r="R291" s="169"/>
      <c r="S291" s="169"/>
      <c r="T291" s="169"/>
      <c r="U291" s="169"/>
      <c r="V291" s="169"/>
      <c r="W291" s="169"/>
      <c r="X291" s="173"/>
      <c r="Y291" s="171"/>
      <c r="Z291" s="133">
        <f>Z292+Z294</f>
        <v>0</v>
      </c>
      <c r="AA291" s="147">
        <f t="shared" si="40"/>
        <v>0</v>
      </c>
      <c r="AB291" s="245"/>
    </row>
    <row r="292" spans="1:28" ht="21.75" customHeight="1" outlineLevel="6" thickBot="1">
      <c r="A292" s="207" t="s">
        <v>100</v>
      </c>
      <c r="B292" s="208">
        <v>951</v>
      </c>
      <c r="C292" s="209" t="s">
        <v>14</v>
      </c>
      <c r="D292" s="209" t="s">
        <v>308</v>
      </c>
      <c r="E292" s="209" t="s">
        <v>95</v>
      </c>
      <c r="F292" s="209"/>
      <c r="G292" s="211">
        <f>G293</f>
        <v>50</v>
      </c>
      <c r="H292" s="226"/>
      <c r="I292" s="227"/>
      <c r="J292" s="227"/>
      <c r="K292" s="227"/>
      <c r="L292" s="227"/>
      <c r="M292" s="227"/>
      <c r="N292" s="227"/>
      <c r="O292" s="227"/>
      <c r="P292" s="227"/>
      <c r="Q292" s="227"/>
      <c r="R292" s="227"/>
      <c r="S292" s="227"/>
      <c r="T292" s="227"/>
      <c r="U292" s="227"/>
      <c r="V292" s="227"/>
      <c r="W292" s="227"/>
      <c r="X292" s="217"/>
      <c r="Y292" s="215"/>
      <c r="Z292" s="211">
        <f>Z293</f>
        <v>0</v>
      </c>
      <c r="AA292" s="147">
        <f t="shared" si="40"/>
        <v>0</v>
      </c>
      <c r="AB292" s="245"/>
    </row>
    <row r="293" spans="1:28" ht="32.25" outlineLevel="6" thickBot="1">
      <c r="A293" s="80" t="s">
        <v>101</v>
      </c>
      <c r="B293" s="84">
        <v>951</v>
      </c>
      <c r="C293" s="85" t="s">
        <v>14</v>
      </c>
      <c r="D293" s="85" t="s">
        <v>308</v>
      </c>
      <c r="E293" s="85" t="s">
        <v>96</v>
      </c>
      <c r="F293" s="85"/>
      <c r="G293" s="130">
        <v>50</v>
      </c>
      <c r="H293" s="172"/>
      <c r="I293" s="169"/>
      <c r="J293" s="169"/>
      <c r="K293" s="169"/>
      <c r="L293" s="169"/>
      <c r="M293" s="169"/>
      <c r="N293" s="169"/>
      <c r="O293" s="169"/>
      <c r="P293" s="169"/>
      <c r="Q293" s="169"/>
      <c r="R293" s="169"/>
      <c r="S293" s="169"/>
      <c r="T293" s="169"/>
      <c r="U293" s="169"/>
      <c r="V293" s="169"/>
      <c r="W293" s="169"/>
      <c r="X293" s="173"/>
      <c r="Y293" s="171"/>
      <c r="Z293" s="130">
        <v>0</v>
      </c>
      <c r="AA293" s="147">
        <f t="shared" si="40"/>
        <v>0</v>
      </c>
      <c r="AB293" s="245"/>
    </row>
    <row r="294" spans="1:28" ht="19.5" outlineLevel="6" thickBot="1">
      <c r="A294" s="207" t="s">
        <v>385</v>
      </c>
      <c r="B294" s="208">
        <v>951</v>
      </c>
      <c r="C294" s="209" t="s">
        <v>14</v>
      </c>
      <c r="D294" s="209" t="s">
        <v>308</v>
      </c>
      <c r="E294" s="209" t="s">
        <v>387</v>
      </c>
      <c r="F294" s="209"/>
      <c r="G294" s="228">
        <f>G295</f>
        <v>4000</v>
      </c>
      <c r="H294" s="229"/>
      <c r="I294" s="230"/>
      <c r="J294" s="230"/>
      <c r="K294" s="230"/>
      <c r="L294" s="230"/>
      <c r="M294" s="230"/>
      <c r="N294" s="230"/>
      <c r="O294" s="230"/>
      <c r="P294" s="230"/>
      <c r="Q294" s="230"/>
      <c r="R294" s="230"/>
      <c r="S294" s="230"/>
      <c r="T294" s="230"/>
      <c r="U294" s="230"/>
      <c r="V294" s="230"/>
      <c r="W294" s="230"/>
      <c r="X294" s="224"/>
      <c r="Y294" s="222"/>
      <c r="Z294" s="228">
        <f>Z295</f>
        <v>0</v>
      </c>
      <c r="AA294" s="147">
        <f t="shared" si="40"/>
        <v>0</v>
      </c>
      <c r="AB294" s="245"/>
    </row>
    <row r="295" spans="1:28" ht="36.75" customHeight="1" outlineLevel="6" thickBot="1">
      <c r="A295" s="80" t="s">
        <v>386</v>
      </c>
      <c r="B295" s="84">
        <v>951</v>
      </c>
      <c r="C295" s="85" t="s">
        <v>14</v>
      </c>
      <c r="D295" s="85" t="s">
        <v>308</v>
      </c>
      <c r="E295" s="85" t="s">
        <v>388</v>
      </c>
      <c r="F295" s="85"/>
      <c r="G295" s="160">
        <v>4000</v>
      </c>
      <c r="H295" s="69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67"/>
      <c r="Y295" s="54"/>
      <c r="Z295" s="160">
        <v>0</v>
      </c>
      <c r="AA295" s="147">
        <f t="shared" si="40"/>
        <v>0</v>
      </c>
      <c r="AB295" s="245"/>
    </row>
    <row r="296" spans="1:28" ht="32.25" outlineLevel="6" thickBot="1">
      <c r="A296" s="103" t="s">
        <v>163</v>
      </c>
      <c r="B296" s="82">
        <v>951</v>
      </c>
      <c r="C296" s="83" t="s">
        <v>14</v>
      </c>
      <c r="D296" s="83" t="s">
        <v>309</v>
      </c>
      <c r="E296" s="83" t="s">
        <v>5</v>
      </c>
      <c r="F296" s="83"/>
      <c r="G296" s="131">
        <f>G297+G301+G304</f>
        <v>19000</v>
      </c>
      <c r="H296" s="172"/>
      <c r="I296" s="169"/>
      <c r="J296" s="169"/>
      <c r="K296" s="169"/>
      <c r="L296" s="169"/>
      <c r="M296" s="169"/>
      <c r="N296" s="169"/>
      <c r="O296" s="169"/>
      <c r="P296" s="169"/>
      <c r="Q296" s="169"/>
      <c r="R296" s="169"/>
      <c r="S296" s="169"/>
      <c r="T296" s="169"/>
      <c r="U296" s="169"/>
      <c r="V296" s="169"/>
      <c r="W296" s="169"/>
      <c r="X296" s="173"/>
      <c r="Y296" s="171"/>
      <c r="Z296" s="131">
        <f>Z297+Z301+Z304</f>
        <v>4458.608</v>
      </c>
      <c r="AA296" s="147">
        <f t="shared" si="40"/>
        <v>23.46635789473684</v>
      </c>
      <c r="AB296" s="245"/>
    </row>
    <row r="297" spans="1:28" ht="32.25" outlineLevel="6" thickBot="1">
      <c r="A297" s="5" t="s">
        <v>164</v>
      </c>
      <c r="B297" s="21">
        <v>951</v>
      </c>
      <c r="C297" s="6" t="s">
        <v>14</v>
      </c>
      <c r="D297" s="6" t="s">
        <v>310</v>
      </c>
      <c r="E297" s="6" t="s">
        <v>5</v>
      </c>
      <c r="F297" s="6"/>
      <c r="G297" s="133">
        <f>G298</f>
        <v>11000</v>
      </c>
      <c r="H297" s="174">
        <f aca="true" t="shared" si="44" ref="H297:X297">H298</f>
        <v>0</v>
      </c>
      <c r="I297" s="174">
        <f t="shared" si="44"/>
        <v>0</v>
      </c>
      <c r="J297" s="174">
        <f t="shared" si="44"/>
        <v>0</v>
      </c>
      <c r="K297" s="174">
        <f t="shared" si="44"/>
        <v>0</v>
      </c>
      <c r="L297" s="174">
        <f t="shared" si="44"/>
        <v>0</v>
      </c>
      <c r="M297" s="174">
        <f t="shared" si="44"/>
        <v>0</v>
      </c>
      <c r="N297" s="174">
        <f t="shared" si="44"/>
        <v>0</v>
      </c>
      <c r="O297" s="174">
        <f t="shared" si="44"/>
        <v>0</v>
      </c>
      <c r="P297" s="174">
        <f t="shared" si="44"/>
        <v>0</v>
      </c>
      <c r="Q297" s="174">
        <f t="shared" si="44"/>
        <v>0</v>
      </c>
      <c r="R297" s="174">
        <f t="shared" si="44"/>
        <v>0</v>
      </c>
      <c r="S297" s="174">
        <f t="shared" si="44"/>
        <v>0</v>
      </c>
      <c r="T297" s="174">
        <f t="shared" si="44"/>
        <v>0</v>
      </c>
      <c r="U297" s="174">
        <f t="shared" si="44"/>
        <v>0</v>
      </c>
      <c r="V297" s="174">
        <f t="shared" si="44"/>
        <v>0</v>
      </c>
      <c r="W297" s="174">
        <f t="shared" si="44"/>
        <v>0</v>
      </c>
      <c r="X297" s="175">
        <f t="shared" si="44"/>
        <v>669.14176</v>
      </c>
      <c r="Y297" s="171">
        <f>X297/G289*100</f>
        <v>2.9030011279826464</v>
      </c>
      <c r="Z297" s="133">
        <f>Z298</f>
        <v>2797.272</v>
      </c>
      <c r="AA297" s="147">
        <f t="shared" si="40"/>
        <v>25.429745454545454</v>
      </c>
      <c r="AB297" s="245"/>
    </row>
    <row r="298" spans="1:28" ht="16.5" outlineLevel="6" thickBot="1">
      <c r="A298" s="207" t="s">
        <v>120</v>
      </c>
      <c r="B298" s="208">
        <v>951</v>
      </c>
      <c r="C298" s="209" t="s">
        <v>14</v>
      </c>
      <c r="D298" s="209" t="s">
        <v>310</v>
      </c>
      <c r="E298" s="209" t="s">
        <v>119</v>
      </c>
      <c r="F298" s="209"/>
      <c r="G298" s="211">
        <f>G299+G300</f>
        <v>11000</v>
      </c>
      <c r="H298" s="211">
        <f aca="true" t="shared" si="45" ref="H298:X298">H313</f>
        <v>0</v>
      </c>
      <c r="I298" s="211">
        <f t="shared" si="45"/>
        <v>0</v>
      </c>
      <c r="J298" s="211">
        <f t="shared" si="45"/>
        <v>0</v>
      </c>
      <c r="K298" s="211">
        <f t="shared" si="45"/>
        <v>0</v>
      </c>
      <c r="L298" s="211">
        <f t="shared" si="45"/>
        <v>0</v>
      </c>
      <c r="M298" s="211">
        <f t="shared" si="45"/>
        <v>0</v>
      </c>
      <c r="N298" s="211">
        <f t="shared" si="45"/>
        <v>0</v>
      </c>
      <c r="O298" s="211">
        <f t="shared" si="45"/>
        <v>0</v>
      </c>
      <c r="P298" s="211">
        <f t="shared" si="45"/>
        <v>0</v>
      </c>
      <c r="Q298" s="211">
        <f t="shared" si="45"/>
        <v>0</v>
      </c>
      <c r="R298" s="211">
        <f t="shared" si="45"/>
        <v>0</v>
      </c>
      <c r="S298" s="211">
        <f t="shared" si="45"/>
        <v>0</v>
      </c>
      <c r="T298" s="211">
        <f t="shared" si="45"/>
        <v>0</v>
      </c>
      <c r="U298" s="211">
        <f t="shared" si="45"/>
        <v>0</v>
      </c>
      <c r="V298" s="211">
        <f t="shared" si="45"/>
        <v>0</v>
      </c>
      <c r="W298" s="211">
        <f t="shared" si="45"/>
        <v>0</v>
      </c>
      <c r="X298" s="225">
        <f t="shared" si="45"/>
        <v>669.14176</v>
      </c>
      <c r="Y298" s="215">
        <f>X298/G290*100</f>
        <v>16.522018765432097</v>
      </c>
      <c r="Z298" s="211">
        <f>Z299+Z300</f>
        <v>2797.272</v>
      </c>
      <c r="AA298" s="147">
        <f t="shared" si="40"/>
        <v>25.429745454545454</v>
      </c>
      <c r="AB298" s="245"/>
    </row>
    <row r="299" spans="1:28" ht="48" outlineLevel="6" thickBot="1">
      <c r="A299" s="90" t="s">
        <v>207</v>
      </c>
      <c r="B299" s="84">
        <v>951</v>
      </c>
      <c r="C299" s="85" t="s">
        <v>14</v>
      </c>
      <c r="D299" s="85" t="s">
        <v>310</v>
      </c>
      <c r="E299" s="85" t="s">
        <v>89</v>
      </c>
      <c r="F299" s="85"/>
      <c r="G299" s="130">
        <v>11000</v>
      </c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129"/>
      <c r="U299" s="129"/>
      <c r="V299" s="129"/>
      <c r="W299" s="129"/>
      <c r="X299" s="177"/>
      <c r="Y299" s="171"/>
      <c r="Z299" s="130">
        <v>2797.272</v>
      </c>
      <c r="AA299" s="147">
        <f t="shared" si="40"/>
        <v>25.429745454545454</v>
      </c>
      <c r="AB299" s="245"/>
    </row>
    <row r="300" spans="1:28" ht="16.5" outlineLevel="6" thickBot="1">
      <c r="A300" s="88" t="s">
        <v>87</v>
      </c>
      <c r="B300" s="84">
        <v>951</v>
      </c>
      <c r="C300" s="85" t="s">
        <v>14</v>
      </c>
      <c r="D300" s="85" t="s">
        <v>319</v>
      </c>
      <c r="E300" s="85" t="s">
        <v>88</v>
      </c>
      <c r="F300" s="85"/>
      <c r="G300" s="130">
        <v>0</v>
      </c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  <c r="U300" s="129"/>
      <c r="V300" s="129"/>
      <c r="W300" s="129"/>
      <c r="X300" s="177"/>
      <c r="Y300" s="171"/>
      <c r="Z300" s="130">
        <v>0</v>
      </c>
      <c r="AA300" s="147">
        <v>0</v>
      </c>
      <c r="AB300" s="245"/>
    </row>
    <row r="301" spans="1:28" ht="32.25" outlineLevel="6" thickBot="1">
      <c r="A301" s="5" t="s">
        <v>165</v>
      </c>
      <c r="B301" s="21">
        <v>951</v>
      </c>
      <c r="C301" s="6" t="s">
        <v>14</v>
      </c>
      <c r="D301" s="6" t="s">
        <v>311</v>
      </c>
      <c r="E301" s="6" t="s">
        <v>5</v>
      </c>
      <c r="F301" s="6"/>
      <c r="G301" s="133">
        <f>G302</f>
        <v>8000</v>
      </c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  <c r="U301" s="129"/>
      <c r="V301" s="129"/>
      <c r="W301" s="129"/>
      <c r="X301" s="177"/>
      <c r="Y301" s="171"/>
      <c r="Z301" s="133">
        <f>Z302</f>
        <v>1661.336</v>
      </c>
      <c r="AA301" s="147">
        <f t="shared" si="40"/>
        <v>20.7667</v>
      </c>
      <c r="AB301" s="245"/>
    </row>
    <row r="302" spans="1:28" ht="19.5" customHeight="1" outlineLevel="6" thickBot="1">
      <c r="A302" s="207" t="s">
        <v>120</v>
      </c>
      <c r="B302" s="208">
        <v>951</v>
      </c>
      <c r="C302" s="209" t="s">
        <v>14</v>
      </c>
      <c r="D302" s="209" t="s">
        <v>311</v>
      </c>
      <c r="E302" s="209" t="s">
        <v>119</v>
      </c>
      <c r="F302" s="209"/>
      <c r="G302" s="211">
        <f>G303</f>
        <v>8000</v>
      </c>
      <c r="H302" s="211"/>
      <c r="I302" s="211"/>
      <c r="J302" s="211"/>
      <c r="K302" s="211"/>
      <c r="L302" s="211"/>
      <c r="M302" s="211"/>
      <c r="N302" s="211"/>
      <c r="O302" s="211"/>
      <c r="P302" s="211"/>
      <c r="Q302" s="211"/>
      <c r="R302" s="211"/>
      <c r="S302" s="211"/>
      <c r="T302" s="211"/>
      <c r="U302" s="211"/>
      <c r="V302" s="211"/>
      <c r="W302" s="211"/>
      <c r="X302" s="225"/>
      <c r="Y302" s="215"/>
      <c r="Z302" s="211">
        <f>Z303</f>
        <v>1661.336</v>
      </c>
      <c r="AA302" s="147">
        <f t="shared" si="40"/>
        <v>20.7667</v>
      </c>
      <c r="AB302" s="245"/>
    </row>
    <row r="303" spans="1:28" ht="48" outlineLevel="6" thickBot="1">
      <c r="A303" s="90" t="s">
        <v>207</v>
      </c>
      <c r="B303" s="84">
        <v>951</v>
      </c>
      <c r="C303" s="85" t="s">
        <v>14</v>
      </c>
      <c r="D303" s="85" t="s">
        <v>311</v>
      </c>
      <c r="E303" s="85" t="s">
        <v>89</v>
      </c>
      <c r="F303" s="85"/>
      <c r="G303" s="130">
        <v>8000</v>
      </c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129"/>
      <c r="U303" s="129"/>
      <c r="V303" s="129"/>
      <c r="W303" s="129"/>
      <c r="X303" s="177"/>
      <c r="Y303" s="171"/>
      <c r="Z303" s="130">
        <v>1661.336</v>
      </c>
      <c r="AA303" s="147">
        <f t="shared" si="40"/>
        <v>20.7667</v>
      </c>
      <c r="AB303" s="245"/>
    </row>
    <row r="304" spans="1:28" ht="19.5" customHeight="1" outlineLevel="6" thickBot="1">
      <c r="A304" s="71" t="s">
        <v>250</v>
      </c>
      <c r="B304" s="21">
        <v>951</v>
      </c>
      <c r="C304" s="6" t="s">
        <v>14</v>
      </c>
      <c r="D304" s="6" t="s">
        <v>312</v>
      </c>
      <c r="E304" s="6" t="s">
        <v>5</v>
      </c>
      <c r="F304" s="6"/>
      <c r="G304" s="133">
        <f>G305</f>
        <v>0</v>
      </c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  <c r="U304" s="129"/>
      <c r="V304" s="129"/>
      <c r="W304" s="129"/>
      <c r="X304" s="177"/>
      <c r="Y304" s="171"/>
      <c r="Z304" s="133">
        <f>Z305</f>
        <v>0</v>
      </c>
      <c r="AA304" s="147">
        <v>0</v>
      </c>
      <c r="AB304" s="245"/>
    </row>
    <row r="305" spans="1:28" ht="16.5" outlineLevel="6" thickBot="1">
      <c r="A305" s="207" t="s">
        <v>120</v>
      </c>
      <c r="B305" s="208">
        <v>951</v>
      </c>
      <c r="C305" s="209" t="s">
        <v>14</v>
      </c>
      <c r="D305" s="209" t="s">
        <v>312</v>
      </c>
      <c r="E305" s="209" t="s">
        <v>119</v>
      </c>
      <c r="F305" s="209"/>
      <c r="G305" s="211">
        <f>G306</f>
        <v>0</v>
      </c>
      <c r="H305" s="211"/>
      <c r="I305" s="211"/>
      <c r="J305" s="211"/>
      <c r="K305" s="211"/>
      <c r="L305" s="211"/>
      <c r="M305" s="211"/>
      <c r="N305" s="211"/>
      <c r="O305" s="211"/>
      <c r="P305" s="211"/>
      <c r="Q305" s="211"/>
      <c r="R305" s="211"/>
      <c r="S305" s="211"/>
      <c r="T305" s="211"/>
      <c r="U305" s="211"/>
      <c r="V305" s="211"/>
      <c r="W305" s="211"/>
      <c r="X305" s="225"/>
      <c r="Y305" s="215"/>
      <c r="Z305" s="211">
        <f>Z306</f>
        <v>0</v>
      </c>
      <c r="AA305" s="147">
        <v>0</v>
      </c>
      <c r="AB305" s="245"/>
    </row>
    <row r="306" spans="1:28" ht="48" outlineLevel="6" thickBot="1">
      <c r="A306" s="90" t="s">
        <v>207</v>
      </c>
      <c r="B306" s="84">
        <v>951</v>
      </c>
      <c r="C306" s="85" t="s">
        <v>14</v>
      </c>
      <c r="D306" s="85" t="s">
        <v>312</v>
      </c>
      <c r="E306" s="85" t="s">
        <v>89</v>
      </c>
      <c r="F306" s="85"/>
      <c r="G306" s="130">
        <v>0</v>
      </c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  <c r="U306" s="129"/>
      <c r="V306" s="129"/>
      <c r="W306" s="129"/>
      <c r="X306" s="177"/>
      <c r="Y306" s="171"/>
      <c r="Z306" s="130">
        <v>0</v>
      </c>
      <c r="AA306" s="147">
        <v>0</v>
      </c>
      <c r="AB306" s="245"/>
    </row>
    <row r="307" spans="1:28" ht="16.5" outlineLevel="6" thickBot="1">
      <c r="A307" s="8" t="s">
        <v>233</v>
      </c>
      <c r="B307" s="19">
        <v>951</v>
      </c>
      <c r="C307" s="9" t="s">
        <v>14</v>
      </c>
      <c r="D307" s="9" t="s">
        <v>313</v>
      </c>
      <c r="E307" s="9" t="s">
        <v>5</v>
      </c>
      <c r="F307" s="9"/>
      <c r="G307" s="129">
        <f>G308</f>
        <v>80</v>
      </c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129"/>
      <c r="U307" s="129"/>
      <c r="V307" s="129"/>
      <c r="W307" s="129"/>
      <c r="X307" s="177"/>
      <c r="Y307" s="171"/>
      <c r="Z307" s="129">
        <f>Z308</f>
        <v>0</v>
      </c>
      <c r="AA307" s="147">
        <f t="shared" si="40"/>
        <v>0</v>
      </c>
      <c r="AB307" s="245"/>
    </row>
    <row r="308" spans="1:28" ht="48" outlineLevel="6" thickBot="1">
      <c r="A308" s="71" t="s">
        <v>166</v>
      </c>
      <c r="B308" s="21">
        <v>951</v>
      </c>
      <c r="C308" s="6" t="s">
        <v>14</v>
      </c>
      <c r="D308" s="6" t="s">
        <v>314</v>
      </c>
      <c r="E308" s="6" t="s">
        <v>5</v>
      </c>
      <c r="F308" s="6"/>
      <c r="G308" s="133">
        <f>G309</f>
        <v>80</v>
      </c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129"/>
      <c r="U308" s="129"/>
      <c r="V308" s="129"/>
      <c r="W308" s="129"/>
      <c r="X308" s="177"/>
      <c r="Y308" s="171"/>
      <c r="Z308" s="133">
        <f>Z309</f>
        <v>0</v>
      </c>
      <c r="AA308" s="147">
        <f t="shared" si="40"/>
        <v>0</v>
      </c>
      <c r="AB308" s="245"/>
    </row>
    <row r="309" spans="1:28" ht="18.75" customHeight="1" outlineLevel="6" thickBot="1">
      <c r="A309" s="207" t="s">
        <v>100</v>
      </c>
      <c r="B309" s="208">
        <v>951</v>
      </c>
      <c r="C309" s="209" t="s">
        <v>14</v>
      </c>
      <c r="D309" s="209" t="s">
        <v>314</v>
      </c>
      <c r="E309" s="209" t="s">
        <v>95</v>
      </c>
      <c r="F309" s="209"/>
      <c r="G309" s="211">
        <f>G310</f>
        <v>80</v>
      </c>
      <c r="H309" s="211"/>
      <c r="I309" s="211"/>
      <c r="J309" s="211"/>
      <c r="K309" s="211"/>
      <c r="L309" s="211"/>
      <c r="M309" s="211"/>
      <c r="N309" s="211"/>
      <c r="O309" s="211"/>
      <c r="P309" s="211"/>
      <c r="Q309" s="211"/>
      <c r="R309" s="211"/>
      <c r="S309" s="211"/>
      <c r="T309" s="211"/>
      <c r="U309" s="211"/>
      <c r="V309" s="211"/>
      <c r="W309" s="211"/>
      <c r="X309" s="225"/>
      <c r="Y309" s="215"/>
      <c r="Z309" s="211">
        <f>Z310</f>
        <v>0</v>
      </c>
      <c r="AA309" s="147">
        <f t="shared" si="40"/>
        <v>0</v>
      </c>
      <c r="AB309" s="245"/>
    </row>
    <row r="310" spans="1:28" ht="32.25" outlineLevel="6" thickBot="1">
      <c r="A310" s="80" t="s">
        <v>101</v>
      </c>
      <c r="B310" s="84">
        <v>951</v>
      </c>
      <c r="C310" s="85" t="s">
        <v>14</v>
      </c>
      <c r="D310" s="85" t="s">
        <v>314</v>
      </c>
      <c r="E310" s="85" t="s">
        <v>96</v>
      </c>
      <c r="F310" s="85"/>
      <c r="G310" s="130">
        <v>80</v>
      </c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129"/>
      <c r="U310" s="129"/>
      <c r="V310" s="129"/>
      <c r="W310" s="129"/>
      <c r="X310" s="177"/>
      <c r="Y310" s="171"/>
      <c r="Z310" s="130">
        <v>0</v>
      </c>
      <c r="AA310" s="147">
        <f t="shared" si="40"/>
        <v>0</v>
      </c>
      <c r="AB310" s="245"/>
    </row>
    <row r="311" spans="1:28" ht="16.5" outlineLevel="6" thickBot="1">
      <c r="A311" s="8" t="s">
        <v>234</v>
      </c>
      <c r="B311" s="19">
        <v>951</v>
      </c>
      <c r="C311" s="9" t="s">
        <v>14</v>
      </c>
      <c r="D311" s="9" t="s">
        <v>315</v>
      </c>
      <c r="E311" s="9" t="s">
        <v>5</v>
      </c>
      <c r="F311" s="9"/>
      <c r="G311" s="129">
        <f>G312</f>
        <v>42.4</v>
      </c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129"/>
      <c r="U311" s="129"/>
      <c r="V311" s="129"/>
      <c r="W311" s="129"/>
      <c r="X311" s="177"/>
      <c r="Y311" s="171"/>
      <c r="Z311" s="129">
        <f>Z312</f>
        <v>0</v>
      </c>
      <c r="AA311" s="147">
        <f t="shared" si="40"/>
        <v>0</v>
      </c>
      <c r="AB311" s="245"/>
    </row>
    <row r="312" spans="1:28" ht="32.25" outlineLevel="6" thickBot="1">
      <c r="A312" s="71" t="s">
        <v>167</v>
      </c>
      <c r="B312" s="21">
        <v>951</v>
      </c>
      <c r="C312" s="6" t="s">
        <v>14</v>
      </c>
      <c r="D312" s="6" t="s">
        <v>316</v>
      </c>
      <c r="E312" s="6" t="s">
        <v>5</v>
      </c>
      <c r="F312" s="6"/>
      <c r="G312" s="133">
        <f>G313</f>
        <v>42.4</v>
      </c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129"/>
      <c r="U312" s="129"/>
      <c r="V312" s="129"/>
      <c r="W312" s="129"/>
      <c r="X312" s="177"/>
      <c r="Y312" s="171"/>
      <c r="Z312" s="133">
        <f>Z313</f>
        <v>0</v>
      </c>
      <c r="AA312" s="147">
        <f t="shared" si="40"/>
        <v>0</v>
      </c>
      <c r="AB312" s="245"/>
    </row>
    <row r="313" spans="1:28" ht="32.25" outlineLevel="6" thickBot="1">
      <c r="A313" s="207" t="s">
        <v>100</v>
      </c>
      <c r="B313" s="208">
        <v>951</v>
      </c>
      <c r="C313" s="209" t="s">
        <v>14</v>
      </c>
      <c r="D313" s="209" t="s">
        <v>316</v>
      </c>
      <c r="E313" s="209" t="s">
        <v>95</v>
      </c>
      <c r="F313" s="209"/>
      <c r="G313" s="211">
        <f>G314</f>
        <v>42.4</v>
      </c>
      <c r="H313" s="231">
        <f aca="true" t="shared" si="46" ref="H313:X313">H314</f>
        <v>0</v>
      </c>
      <c r="I313" s="231">
        <f t="shared" si="46"/>
        <v>0</v>
      </c>
      <c r="J313" s="231">
        <f t="shared" si="46"/>
        <v>0</v>
      </c>
      <c r="K313" s="231">
        <f t="shared" si="46"/>
        <v>0</v>
      </c>
      <c r="L313" s="231">
        <f t="shared" si="46"/>
        <v>0</v>
      </c>
      <c r="M313" s="231">
        <f t="shared" si="46"/>
        <v>0</v>
      </c>
      <c r="N313" s="231">
        <f t="shared" si="46"/>
        <v>0</v>
      </c>
      <c r="O313" s="231">
        <f t="shared" si="46"/>
        <v>0</v>
      </c>
      <c r="P313" s="231">
        <f t="shared" si="46"/>
        <v>0</v>
      </c>
      <c r="Q313" s="231">
        <f t="shared" si="46"/>
        <v>0</v>
      </c>
      <c r="R313" s="231">
        <f t="shared" si="46"/>
        <v>0</v>
      </c>
      <c r="S313" s="231">
        <f t="shared" si="46"/>
        <v>0</v>
      </c>
      <c r="T313" s="231">
        <f t="shared" si="46"/>
        <v>0</v>
      </c>
      <c r="U313" s="231">
        <f t="shared" si="46"/>
        <v>0</v>
      </c>
      <c r="V313" s="231">
        <f t="shared" si="46"/>
        <v>0</v>
      </c>
      <c r="W313" s="231">
        <f t="shared" si="46"/>
        <v>0</v>
      </c>
      <c r="X313" s="232">
        <f t="shared" si="46"/>
        <v>669.14176</v>
      </c>
      <c r="Y313" s="215">
        <f>X313/G307*100</f>
        <v>836.4272</v>
      </c>
      <c r="Z313" s="211">
        <f>Z314</f>
        <v>0</v>
      </c>
      <c r="AA313" s="147">
        <f t="shared" si="40"/>
        <v>0</v>
      </c>
      <c r="AB313" s="245"/>
    </row>
    <row r="314" spans="1:28" ht="32.25" outlineLevel="6" thickBot="1">
      <c r="A314" s="80" t="s">
        <v>101</v>
      </c>
      <c r="B314" s="84">
        <v>951</v>
      </c>
      <c r="C314" s="85" t="s">
        <v>14</v>
      </c>
      <c r="D314" s="85" t="s">
        <v>316</v>
      </c>
      <c r="E314" s="85" t="s">
        <v>96</v>
      </c>
      <c r="F314" s="85"/>
      <c r="G314" s="130">
        <v>42.4</v>
      </c>
      <c r="H314" s="16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  <c r="T314" s="128"/>
      <c r="U314" s="128"/>
      <c r="V314" s="128"/>
      <c r="W314" s="169"/>
      <c r="X314" s="170">
        <v>669.14176</v>
      </c>
      <c r="Y314" s="171">
        <f>X314/G308*100</f>
        <v>836.4272</v>
      </c>
      <c r="Z314" s="130">
        <v>0</v>
      </c>
      <c r="AA314" s="147">
        <f t="shared" si="40"/>
        <v>0</v>
      </c>
      <c r="AB314" s="245"/>
    </row>
    <row r="315" spans="1:28" ht="19.5" outlineLevel="6" thickBot="1">
      <c r="A315" s="8" t="s">
        <v>235</v>
      </c>
      <c r="B315" s="19">
        <v>951</v>
      </c>
      <c r="C315" s="9" t="s">
        <v>14</v>
      </c>
      <c r="D315" s="9" t="s">
        <v>317</v>
      </c>
      <c r="E315" s="9" t="s">
        <v>5</v>
      </c>
      <c r="F315" s="9"/>
      <c r="G315" s="129">
        <f>G316</f>
        <v>30</v>
      </c>
      <c r="H315" s="172"/>
      <c r="I315" s="169"/>
      <c r="J315" s="169"/>
      <c r="K315" s="169"/>
      <c r="L315" s="169"/>
      <c r="M315" s="169"/>
      <c r="N315" s="169"/>
      <c r="O315" s="169"/>
      <c r="P315" s="169"/>
      <c r="Q315" s="169"/>
      <c r="R315" s="169"/>
      <c r="S315" s="169"/>
      <c r="T315" s="169"/>
      <c r="U315" s="169"/>
      <c r="V315" s="169"/>
      <c r="W315" s="169"/>
      <c r="X315" s="173"/>
      <c r="Y315" s="171"/>
      <c r="Z315" s="129">
        <f>Z316</f>
        <v>0</v>
      </c>
      <c r="AA315" s="147">
        <f t="shared" si="40"/>
        <v>0</v>
      </c>
      <c r="AB315" s="245"/>
    </row>
    <row r="316" spans="1:28" ht="32.25" outlineLevel="6" thickBot="1">
      <c r="A316" s="71" t="s">
        <v>168</v>
      </c>
      <c r="B316" s="21">
        <v>951</v>
      </c>
      <c r="C316" s="6" t="s">
        <v>14</v>
      </c>
      <c r="D316" s="6" t="s">
        <v>318</v>
      </c>
      <c r="E316" s="6" t="s">
        <v>5</v>
      </c>
      <c r="F316" s="6"/>
      <c r="G316" s="133">
        <f>G317</f>
        <v>30</v>
      </c>
      <c r="H316" s="172"/>
      <c r="I316" s="169"/>
      <c r="J316" s="169"/>
      <c r="K316" s="169"/>
      <c r="L316" s="169"/>
      <c r="M316" s="169"/>
      <c r="N316" s="169"/>
      <c r="O316" s="169"/>
      <c r="P316" s="169"/>
      <c r="Q316" s="169"/>
      <c r="R316" s="169"/>
      <c r="S316" s="169"/>
      <c r="T316" s="169"/>
      <c r="U316" s="169"/>
      <c r="V316" s="169"/>
      <c r="W316" s="169"/>
      <c r="X316" s="173"/>
      <c r="Y316" s="171"/>
      <c r="Z316" s="133">
        <f>Z317</f>
        <v>0</v>
      </c>
      <c r="AA316" s="147">
        <f t="shared" si="40"/>
        <v>0</v>
      </c>
      <c r="AB316" s="245"/>
    </row>
    <row r="317" spans="1:28" ht="18.75" customHeight="1" outlineLevel="6" thickBot="1">
      <c r="A317" s="207" t="s">
        <v>100</v>
      </c>
      <c r="B317" s="208">
        <v>951</v>
      </c>
      <c r="C317" s="209" t="s">
        <v>14</v>
      </c>
      <c r="D317" s="209" t="s">
        <v>318</v>
      </c>
      <c r="E317" s="209" t="s">
        <v>95</v>
      </c>
      <c r="F317" s="209"/>
      <c r="G317" s="211">
        <f>G318</f>
        <v>30</v>
      </c>
      <c r="H317" s="226"/>
      <c r="I317" s="227"/>
      <c r="J317" s="227"/>
      <c r="K317" s="227"/>
      <c r="L317" s="227"/>
      <c r="M317" s="227"/>
      <c r="N317" s="227"/>
      <c r="O317" s="227"/>
      <c r="P317" s="227"/>
      <c r="Q317" s="227"/>
      <c r="R317" s="227"/>
      <c r="S317" s="227"/>
      <c r="T317" s="227"/>
      <c r="U317" s="227"/>
      <c r="V317" s="227"/>
      <c r="W317" s="227"/>
      <c r="X317" s="217"/>
      <c r="Y317" s="215"/>
      <c r="Z317" s="211">
        <f>Z318</f>
        <v>0</v>
      </c>
      <c r="AA317" s="147">
        <f t="shared" si="40"/>
        <v>0</v>
      </c>
      <c r="AB317" s="245"/>
    </row>
    <row r="318" spans="1:28" ht="32.25" outlineLevel="6" thickBot="1">
      <c r="A318" s="80" t="s">
        <v>101</v>
      </c>
      <c r="B318" s="84">
        <v>951</v>
      </c>
      <c r="C318" s="85" t="s">
        <v>14</v>
      </c>
      <c r="D318" s="85" t="s">
        <v>318</v>
      </c>
      <c r="E318" s="85" t="s">
        <v>96</v>
      </c>
      <c r="F318" s="85"/>
      <c r="G318" s="130">
        <v>30</v>
      </c>
      <c r="H318" s="172"/>
      <c r="I318" s="169"/>
      <c r="J318" s="169"/>
      <c r="K318" s="169"/>
      <c r="L318" s="169"/>
      <c r="M318" s="169"/>
      <c r="N318" s="169"/>
      <c r="O318" s="169"/>
      <c r="P318" s="169"/>
      <c r="Q318" s="169"/>
      <c r="R318" s="169"/>
      <c r="S318" s="169"/>
      <c r="T318" s="169"/>
      <c r="U318" s="169"/>
      <c r="V318" s="169"/>
      <c r="W318" s="169"/>
      <c r="X318" s="173"/>
      <c r="Y318" s="171"/>
      <c r="Z318" s="130">
        <v>0</v>
      </c>
      <c r="AA318" s="147">
        <f t="shared" si="40"/>
        <v>0</v>
      </c>
      <c r="AB318" s="245"/>
    </row>
    <row r="319" spans="1:28" ht="19.5" outlineLevel="6" thickBot="1">
      <c r="A319" s="98" t="s">
        <v>44</v>
      </c>
      <c r="B319" s="18">
        <v>951</v>
      </c>
      <c r="C319" s="14" t="s">
        <v>43</v>
      </c>
      <c r="D319" s="14" t="s">
        <v>262</v>
      </c>
      <c r="E319" s="14" t="s">
        <v>5</v>
      </c>
      <c r="F319" s="14"/>
      <c r="G319" s="128">
        <f>G320+G326+G335</f>
        <v>1308</v>
      </c>
      <c r="H319" s="172"/>
      <c r="I319" s="169"/>
      <c r="J319" s="169"/>
      <c r="K319" s="169"/>
      <c r="L319" s="169"/>
      <c r="M319" s="169"/>
      <c r="N319" s="169"/>
      <c r="O319" s="169"/>
      <c r="P319" s="169"/>
      <c r="Q319" s="169"/>
      <c r="R319" s="169"/>
      <c r="S319" s="169"/>
      <c r="T319" s="169"/>
      <c r="U319" s="169"/>
      <c r="V319" s="169"/>
      <c r="W319" s="169"/>
      <c r="X319" s="173"/>
      <c r="Y319" s="171"/>
      <c r="Z319" s="128">
        <f>Z320+Z326+Z335</f>
        <v>123.606</v>
      </c>
      <c r="AA319" s="147">
        <f t="shared" si="40"/>
        <v>9.45</v>
      </c>
      <c r="AB319" s="245"/>
    </row>
    <row r="320" spans="1:28" ht="19.5" outlineLevel="6" thickBot="1">
      <c r="A320" s="112" t="s">
        <v>36</v>
      </c>
      <c r="B320" s="18">
        <v>951</v>
      </c>
      <c r="C320" s="37" t="s">
        <v>15</v>
      </c>
      <c r="D320" s="37" t="s">
        <v>262</v>
      </c>
      <c r="E320" s="37" t="s">
        <v>5</v>
      </c>
      <c r="F320" s="37"/>
      <c r="G320" s="140">
        <f>G321</f>
        <v>720</v>
      </c>
      <c r="H320" s="172"/>
      <c r="I320" s="169"/>
      <c r="J320" s="169"/>
      <c r="K320" s="169"/>
      <c r="L320" s="169"/>
      <c r="M320" s="169"/>
      <c r="N320" s="169"/>
      <c r="O320" s="169"/>
      <c r="P320" s="169"/>
      <c r="Q320" s="169"/>
      <c r="R320" s="169"/>
      <c r="S320" s="169"/>
      <c r="T320" s="169"/>
      <c r="U320" s="169"/>
      <c r="V320" s="169"/>
      <c r="W320" s="169"/>
      <c r="X320" s="173"/>
      <c r="Y320" s="171"/>
      <c r="Z320" s="140">
        <f>Z321</f>
        <v>123.606</v>
      </c>
      <c r="AA320" s="147">
        <f t="shared" si="40"/>
        <v>17.1675</v>
      </c>
      <c r="AB320" s="245"/>
    </row>
    <row r="321" spans="1:28" ht="32.25" outlineLevel="6" thickBot="1">
      <c r="A321" s="101" t="s">
        <v>135</v>
      </c>
      <c r="B321" s="19">
        <v>951</v>
      </c>
      <c r="C321" s="9" t="s">
        <v>15</v>
      </c>
      <c r="D321" s="9" t="s">
        <v>263</v>
      </c>
      <c r="E321" s="9" t="s">
        <v>5</v>
      </c>
      <c r="F321" s="9"/>
      <c r="G321" s="129">
        <f>G322</f>
        <v>720</v>
      </c>
      <c r="H321" s="172"/>
      <c r="I321" s="169"/>
      <c r="J321" s="169"/>
      <c r="K321" s="169"/>
      <c r="L321" s="169"/>
      <c r="M321" s="169"/>
      <c r="N321" s="169"/>
      <c r="O321" s="169"/>
      <c r="P321" s="169"/>
      <c r="Q321" s="169"/>
      <c r="R321" s="169"/>
      <c r="S321" s="169"/>
      <c r="T321" s="169"/>
      <c r="U321" s="169"/>
      <c r="V321" s="169"/>
      <c r="W321" s="169"/>
      <c r="X321" s="173"/>
      <c r="Y321" s="171"/>
      <c r="Z321" s="129">
        <f>Z322</f>
        <v>123.606</v>
      </c>
      <c r="AA321" s="147">
        <f t="shared" si="40"/>
        <v>17.1675</v>
      </c>
      <c r="AB321" s="245"/>
    </row>
    <row r="322" spans="1:28" ht="35.25" customHeight="1" outlineLevel="6" thickBot="1">
      <c r="A322" s="101" t="s">
        <v>136</v>
      </c>
      <c r="B322" s="19">
        <v>951</v>
      </c>
      <c r="C322" s="9" t="s">
        <v>15</v>
      </c>
      <c r="D322" s="9" t="s">
        <v>264</v>
      </c>
      <c r="E322" s="9" t="s">
        <v>5</v>
      </c>
      <c r="F322" s="11"/>
      <c r="G322" s="129">
        <f>G323</f>
        <v>720</v>
      </c>
      <c r="H322" s="172"/>
      <c r="I322" s="169"/>
      <c r="J322" s="169"/>
      <c r="K322" s="169"/>
      <c r="L322" s="169"/>
      <c r="M322" s="169"/>
      <c r="N322" s="169"/>
      <c r="O322" s="169"/>
      <c r="P322" s="169"/>
      <c r="Q322" s="169"/>
      <c r="R322" s="169"/>
      <c r="S322" s="169"/>
      <c r="T322" s="169"/>
      <c r="U322" s="169"/>
      <c r="V322" s="169"/>
      <c r="W322" s="169"/>
      <c r="X322" s="173"/>
      <c r="Y322" s="171"/>
      <c r="Z322" s="129">
        <f>Z323</f>
        <v>123.606</v>
      </c>
      <c r="AA322" s="147">
        <f t="shared" si="40"/>
        <v>17.1675</v>
      </c>
      <c r="AB322" s="245"/>
    </row>
    <row r="323" spans="1:28" ht="32.25" outlineLevel="6" thickBot="1">
      <c r="A323" s="86" t="s">
        <v>169</v>
      </c>
      <c r="B323" s="82">
        <v>951</v>
      </c>
      <c r="C323" s="83" t="s">
        <v>15</v>
      </c>
      <c r="D323" s="83" t="s">
        <v>320</v>
      </c>
      <c r="E323" s="83" t="s">
        <v>5</v>
      </c>
      <c r="F323" s="83"/>
      <c r="G323" s="131">
        <f>G324</f>
        <v>720</v>
      </c>
      <c r="H323" s="172"/>
      <c r="I323" s="169"/>
      <c r="J323" s="169"/>
      <c r="K323" s="169"/>
      <c r="L323" s="169"/>
      <c r="M323" s="169"/>
      <c r="N323" s="169"/>
      <c r="O323" s="169"/>
      <c r="P323" s="169"/>
      <c r="Q323" s="169"/>
      <c r="R323" s="169"/>
      <c r="S323" s="169"/>
      <c r="T323" s="169"/>
      <c r="U323" s="169"/>
      <c r="V323" s="169"/>
      <c r="W323" s="169"/>
      <c r="X323" s="173"/>
      <c r="Y323" s="171"/>
      <c r="Z323" s="131">
        <f>Z324</f>
        <v>123.606</v>
      </c>
      <c r="AA323" s="147">
        <f t="shared" si="40"/>
        <v>17.1675</v>
      </c>
      <c r="AB323" s="245"/>
    </row>
    <row r="324" spans="1:28" ht="18" customHeight="1" outlineLevel="6" thickBot="1">
      <c r="A324" s="5" t="s">
        <v>124</v>
      </c>
      <c r="B324" s="21">
        <v>951</v>
      </c>
      <c r="C324" s="6" t="s">
        <v>15</v>
      </c>
      <c r="D324" s="6" t="s">
        <v>320</v>
      </c>
      <c r="E324" s="6" t="s">
        <v>122</v>
      </c>
      <c r="F324" s="6"/>
      <c r="G324" s="133">
        <f>G325</f>
        <v>720</v>
      </c>
      <c r="H324" s="172"/>
      <c r="I324" s="169"/>
      <c r="J324" s="169"/>
      <c r="K324" s="169"/>
      <c r="L324" s="169"/>
      <c r="M324" s="169"/>
      <c r="N324" s="169"/>
      <c r="O324" s="169"/>
      <c r="P324" s="169"/>
      <c r="Q324" s="169"/>
      <c r="R324" s="169"/>
      <c r="S324" s="169"/>
      <c r="T324" s="169"/>
      <c r="U324" s="169"/>
      <c r="V324" s="169"/>
      <c r="W324" s="169"/>
      <c r="X324" s="173"/>
      <c r="Y324" s="171"/>
      <c r="Z324" s="133">
        <f>Z325</f>
        <v>123.606</v>
      </c>
      <c r="AA324" s="147">
        <f t="shared" si="40"/>
        <v>17.1675</v>
      </c>
      <c r="AB324" s="245"/>
    </row>
    <row r="325" spans="1:28" ht="32.25" outlineLevel="6" thickBot="1">
      <c r="A325" s="80" t="s">
        <v>125</v>
      </c>
      <c r="B325" s="84">
        <v>951</v>
      </c>
      <c r="C325" s="85" t="s">
        <v>15</v>
      </c>
      <c r="D325" s="85" t="s">
        <v>320</v>
      </c>
      <c r="E325" s="85" t="s">
        <v>123</v>
      </c>
      <c r="F325" s="85"/>
      <c r="G325" s="130">
        <v>720</v>
      </c>
      <c r="H325" s="172"/>
      <c r="I325" s="169"/>
      <c r="J325" s="169"/>
      <c r="K325" s="169"/>
      <c r="L325" s="169"/>
      <c r="M325" s="169"/>
      <c r="N325" s="169"/>
      <c r="O325" s="169"/>
      <c r="P325" s="169"/>
      <c r="Q325" s="169"/>
      <c r="R325" s="169"/>
      <c r="S325" s="169"/>
      <c r="T325" s="169"/>
      <c r="U325" s="169"/>
      <c r="V325" s="169"/>
      <c r="W325" s="169"/>
      <c r="X325" s="173"/>
      <c r="Y325" s="171"/>
      <c r="Z325" s="130">
        <v>123.606</v>
      </c>
      <c r="AA325" s="147">
        <f t="shared" si="40"/>
        <v>17.1675</v>
      </c>
      <c r="AB325" s="245"/>
    </row>
    <row r="326" spans="1:28" ht="19.5" outlineLevel="6" thickBot="1">
      <c r="A326" s="112" t="s">
        <v>37</v>
      </c>
      <c r="B326" s="18">
        <v>951</v>
      </c>
      <c r="C326" s="37" t="s">
        <v>16</v>
      </c>
      <c r="D326" s="37" t="s">
        <v>262</v>
      </c>
      <c r="E326" s="37" t="s">
        <v>5</v>
      </c>
      <c r="F326" s="37"/>
      <c r="G326" s="108">
        <f>G327</f>
        <v>558</v>
      </c>
      <c r="H326" s="69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67"/>
      <c r="Y326" s="54"/>
      <c r="Z326" s="108">
        <f>Z327</f>
        <v>0</v>
      </c>
      <c r="AA326" s="147">
        <f t="shared" si="40"/>
        <v>0</v>
      </c>
      <c r="AB326" s="245"/>
    </row>
    <row r="327" spans="1:28" ht="19.5" outlineLevel="6" thickBot="1">
      <c r="A327" s="13" t="s">
        <v>145</v>
      </c>
      <c r="B327" s="19">
        <v>951</v>
      </c>
      <c r="C327" s="9" t="s">
        <v>16</v>
      </c>
      <c r="D327" s="9" t="s">
        <v>262</v>
      </c>
      <c r="E327" s="9" t="s">
        <v>5</v>
      </c>
      <c r="F327" s="9"/>
      <c r="G327" s="129">
        <f>G328</f>
        <v>558</v>
      </c>
      <c r="H327" s="69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67"/>
      <c r="Y327" s="54"/>
      <c r="Z327" s="129">
        <f>Z328</f>
        <v>0</v>
      </c>
      <c r="AA327" s="147">
        <f t="shared" si="40"/>
        <v>0</v>
      </c>
      <c r="AB327" s="245"/>
    </row>
    <row r="328" spans="1:28" ht="19.5" outlineLevel="6" thickBot="1">
      <c r="A328" s="8" t="s">
        <v>236</v>
      </c>
      <c r="B328" s="19">
        <v>951</v>
      </c>
      <c r="C328" s="9" t="s">
        <v>16</v>
      </c>
      <c r="D328" s="9" t="s">
        <v>321</v>
      </c>
      <c r="E328" s="9" t="s">
        <v>5</v>
      </c>
      <c r="F328" s="9"/>
      <c r="G328" s="129">
        <f>G329+G332</f>
        <v>558</v>
      </c>
      <c r="H328" s="174" t="e">
        <f aca="true" t="shared" si="47" ref="H328:X328">H329+H333</f>
        <v>#REF!</v>
      </c>
      <c r="I328" s="174" t="e">
        <f t="shared" si="47"/>
        <v>#REF!</v>
      </c>
      <c r="J328" s="174" t="e">
        <f t="shared" si="47"/>
        <v>#REF!</v>
      </c>
      <c r="K328" s="174" t="e">
        <f t="shared" si="47"/>
        <v>#REF!</v>
      </c>
      <c r="L328" s="174" t="e">
        <f t="shared" si="47"/>
        <v>#REF!</v>
      </c>
      <c r="M328" s="174" t="e">
        <f t="shared" si="47"/>
        <v>#REF!</v>
      </c>
      <c r="N328" s="174" t="e">
        <f t="shared" si="47"/>
        <v>#REF!</v>
      </c>
      <c r="O328" s="174" t="e">
        <f t="shared" si="47"/>
        <v>#REF!</v>
      </c>
      <c r="P328" s="174" t="e">
        <f t="shared" si="47"/>
        <v>#REF!</v>
      </c>
      <c r="Q328" s="174" t="e">
        <f t="shared" si="47"/>
        <v>#REF!</v>
      </c>
      <c r="R328" s="174" t="e">
        <f t="shared" si="47"/>
        <v>#REF!</v>
      </c>
      <c r="S328" s="174" t="e">
        <f t="shared" si="47"/>
        <v>#REF!</v>
      </c>
      <c r="T328" s="174" t="e">
        <f t="shared" si="47"/>
        <v>#REF!</v>
      </c>
      <c r="U328" s="174" t="e">
        <f t="shared" si="47"/>
        <v>#REF!</v>
      </c>
      <c r="V328" s="174" t="e">
        <f t="shared" si="47"/>
        <v>#REF!</v>
      </c>
      <c r="W328" s="174" t="e">
        <f t="shared" si="47"/>
        <v>#REF!</v>
      </c>
      <c r="X328" s="175" t="e">
        <f t="shared" si="47"/>
        <v>#REF!</v>
      </c>
      <c r="Y328" s="171" t="e">
        <f>X328/G321*100</f>
        <v>#REF!</v>
      </c>
      <c r="Z328" s="129">
        <f>Z329+Z332</f>
        <v>0</v>
      </c>
      <c r="AA328" s="147">
        <f t="shared" si="40"/>
        <v>0</v>
      </c>
      <c r="AB328" s="245"/>
    </row>
    <row r="329" spans="1:28" ht="32.25" outlineLevel="6" thickBot="1">
      <c r="A329" s="103" t="s">
        <v>170</v>
      </c>
      <c r="B329" s="82">
        <v>951</v>
      </c>
      <c r="C329" s="83" t="s">
        <v>16</v>
      </c>
      <c r="D329" s="83" t="s">
        <v>377</v>
      </c>
      <c r="E329" s="83" t="s">
        <v>5</v>
      </c>
      <c r="F329" s="83"/>
      <c r="G329" s="131">
        <f>G330</f>
        <v>558</v>
      </c>
      <c r="H329" s="176" t="e">
        <f aca="true" t="shared" si="48" ref="H329:X330">H330</f>
        <v>#REF!</v>
      </c>
      <c r="I329" s="176" t="e">
        <f t="shared" si="48"/>
        <v>#REF!</v>
      </c>
      <c r="J329" s="176" t="e">
        <f t="shared" si="48"/>
        <v>#REF!</v>
      </c>
      <c r="K329" s="176" t="e">
        <f t="shared" si="48"/>
        <v>#REF!</v>
      </c>
      <c r="L329" s="176" t="e">
        <f t="shared" si="48"/>
        <v>#REF!</v>
      </c>
      <c r="M329" s="176" t="e">
        <f t="shared" si="48"/>
        <v>#REF!</v>
      </c>
      <c r="N329" s="176" t="e">
        <f t="shared" si="48"/>
        <v>#REF!</v>
      </c>
      <c r="O329" s="176" t="e">
        <f t="shared" si="48"/>
        <v>#REF!</v>
      </c>
      <c r="P329" s="176" t="e">
        <f t="shared" si="48"/>
        <v>#REF!</v>
      </c>
      <c r="Q329" s="176" t="e">
        <f t="shared" si="48"/>
        <v>#REF!</v>
      </c>
      <c r="R329" s="176" t="e">
        <f t="shared" si="48"/>
        <v>#REF!</v>
      </c>
      <c r="S329" s="176" t="e">
        <f t="shared" si="48"/>
        <v>#REF!</v>
      </c>
      <c r="T329" s="176" t="e">
        <f t="shared" si="48"/>
        <v>#REF!</v>
      </c>
      <c r="U329" s="176" t="e">
        <f t="shared" si="48"/>
        <v>#REF!</v>
      </c>
      <c r="V329" s="176" t="e">
        <f t="shared" si="48"/>
        <v>#REF!</v>
      </c>
      <c r="W329" s="176" t="e">
        <f t="shared" si="48"/>
        <v>#REF!</v>
      </c>
      <c r="X329" s="177" t="e">
        <f t="shared" si="48"/>
        <v>#REF!</v>
      </c>
      <c r="Y329" s="171" t="e">
        <f>X329/G322*100</f>
        <v>#REF!</v>
      </c>
      <c r="Z329" s="131">
        <f>Z330</f>
        <v>0</v>
      </c>
      <c r="AA329" s="147">
        <f t="shared" si="40"/>
        <v>0</v>
      </c>
      <c r="AB329" s="245"/>
    </row>
    <row r="330" spans="1:28" ht="32.25" outlineLevel="6" thickBot="1">
      <c r="A330" s="5" t="s">
        <v>106</v>
      </c>
      <c r="B330" s="21">
        <v>951</v>
      </c>
      <c r="C330" s="6" t="s">
        <v>16</v>
      </c>
      <c r="D330" s="6" t="s">
        <v>377</v>
      </c>
      <c r="E330" s="6" t="s">
        <v>105</v>
      </c>
      <c r="F330" s="6"/>
      <c r="G330" s="133">
        <f>G331</f>
        <v>558</v>
      </c>
      <c r="H330" s="178" t="e">
        <f t="shared" si="48"/>
        <v>#REF!</v>
      </c>
      <c r="I330" s="178" t="e">
        <f t="shared" si="48"/>
        <v>#REF!</v>
      </c>
      <c r="J330" s="178" t="e">
        <f t="shared" si="48"/>
        <v>#REF!</v>
      </c>
      <c r="K330" s="178" t="e">
        <f t="shared" si="48"/>
        <v>#REF!</v>
      </c>
      <c r="L330" s="178" t="e">
        <f t="shared" si="48"/>
        <v>#REF!</v>
      </c>
      <c r="M330" s="178" t="e">
        <f t="shared" si="48"/>
        <v>#REF!</v>
      </c>
      <c r="N330" s="178" t="e">
        <f t="shared" si="48"/>
        <v>#REF!</v>
      </c>
      <c r="O330" s="178" t="e">
        <f t="shared" si="48"/>
        <v>#REF!</v>
      </c>
      <c r="P330" s="178" t="e">
        <f t="shared" si="48"/>
        <v>#REF!</v>
      </c>
      <c r="Q330" s="178" t="e">
        <f t="shared" si="48"/>
        <v>#REF!</v>
      </c>
      <c r="R330" s="178" t="e">
        <f t="shared" si="48"/>
        <v>#REF!</v>
      </c>
      <c r="S330" s="178" t="e">
        <f t="shared" si="48"/>
        <v>#REF!</v>
      </c>
      <c r="T330" s="178" t="e">
        <f t="shared" si="48"/>
        <v>#REF!</v>
      </c>
      <c r="U330" s="178" t="e">
        <f t="shared" si="48"/>
        <v>#REF!</v>
      </c>
      <c r="V330" s="178" t="e">
        <f t="shared" si="48"/>
        <v>#REF!</v>
      </c>
      <c r="W330" s="178" t="e">
        <f t="shared" si="48"/>
        <v>#REF!</v>
      </c>
      <c r="X330" s="179" t="e">
        <f t="shared" si="48"/>
        <v>#REF!</v>
      </c>
      <c r="Y330" s="171" t="e">
        <f>X330/G323*100</f>
        <v>#REF!</v>
      </c>
      <c r="Z330" s="133">
        <f>Z331</f>
        <v>0</v>
      </c>
      <c r="AA330" s="147">
        <f t="shared" si="40"/>
        <v>0</v>
      </c>
      <c r="AB330" s="245"/>
    </row>
    <row r="331" spans="1:28" ht="16.5" outlineLevel="6" thickBot="1">
      <c r="A331" s="80" t="s">
        <v>127</v>
      </c>
      <c r="B331" s="84">
        <v>951</v>
      </c>
      <c r="C331" s="85" t="s">
        <v>16</v>
      </c>
      <c r="D331" s="85" t="s">
        <v>377</v>
      </c>
      <c r="E331" s="85" t="s">
        <v>126</v>
      </c>
      <c r="F331" s="85"/>
      <c r="G331" s="130">
        <v>558</v>
      </c>
      <c r="H331" s="180" t="e">
        <f>#REF!</f>
        <v>#REF!</v>
      </c>
      <c r="I331" s="180" t="e">
        <f>#REF!</f>
        <v>#REF!</v>
      </c>
      <c r="J331" s="180" t="e">
        <f>#REF!</f>
        <v>#REF!</v>
      </c>
      <c r="K331" s="180" t="e">
        <f>#REF!</f>
        <v>#REF!</v>
      </c>
      <c r="L331" s="180" t="e">
        <f>#REF!</f>
        <v>#REF!</v>
      </c>
      <c r="M331" s="180" t="e">
        <f>#REF!</f>
        <v>#REF!</v>
      </c>
      <c r="N331" s="180" t="e">
        <f>#REF!</f>
        <v>#REF!</v>
      </c>
      <c r="O331" s="180" t="e">
        <f>#REF!</f>
        <v>#REF!</v>
      </c>
      <c r="P331" s="180" t="e">
        <f>#REF!</f>
        <v>#REF!</v>
      </c>
      <c r="Q331" s="180" t="e">
        <f>#REF!</f>
        <v>#REF!</v>
      </c>
      <c r="R331" s="180" t="e">
        <f>#REF!</f>
        <v>#REF!</v>
      </c>
      <c r="S331" s="180" t="e">
        <f>#REF!</f>
        <v>#REF!</v>
      </c>
      <c r="T331" s="180" t="e">
        <f>#REF!</f>
        <v>#REF!</v>
      </c>
      <c r="U331" s="180" t="e">
        <f>#REF!</f>
        <v>#REF!</v>
      </c>
      <c r="V331" s="180" t="e">
        <f>#REF!</f>
        <v>#REF!</v>
      </c>
      <c r="W331" s="180" t="e">
        <f>#REF!</f>
        <v>#REF!</v>
      </c>
      <c r="X331" s="181" t="e">
        <f>#REF!</f>
        <v>#REF!</v>
      </c>
      <c r="Y331" s="171" t="e">
        <f>X331/G324*100</f>
        <v>#REF!</v>
      </c>
      <c r="Z331" s="130">
        <v>0</v>
      </c>
      <c r="AA331" s="147">
        <f t="shared" si="40"/>
        <v>0</v>
      </c>
      <c r="AB331" s="245"/>
    </row>
    <row r="332" spans="1:28" ht="32.25" outlineLevel="6" thickBot="1">
      <c r="A332" s="103" t="s">
        <v>391</v>
      </c>
      <c r="B332" s="82">
        <v>951</v>
      </c>
      <c r="C332" s="83" t="s">
        <v>16</v>
      </c>
      <c r="D332" s="83" t="s">
        <v>392</v>
      </c>
      <c r="E332" s="83" t="s">
        <v>5</v>
      </c>
      <c r="F332" s="83"/>
      <c r="G332" s="131">
        <f>G333</f>
        <v>0</v>
      </c>
      <c r="H332" s="69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67"/>
      <c r="Y332" s="54"/>
      <c r="Z332" s="131">
        <f>Z333</f>
        <v>0</v>
      </c>
      <c r="AA332" s="147">
        <v>0</v>
      </c>
      <c r="AB332" s="245"/>
    </row>
    <row r="333" spans="1:28" ht="32.25" outlineLevel="6" thickBot="1">
      <c r="A333" s="5" t="s">
        <v>106</v>
      </c>
      <c r="B333" s="21">
        <v>951</v>
      </c>
      <c r="C333" s="6" t="s">
        <v>16</v>
      </c>
      <c r="D333" s="6" t="s">
        <v>392</v>
      </c>
      <c r="E333" s="6" t="s">
        <v>105</v>
      </c>
      <c r="F333" s="6"/>
      <c r="G333" s="133">
        <f>G334</f>
        <v>0</v>
      </c>
      <c r="H333" s="31">
        <f aca="true" t="shared" si="49" ref="H333:X334">H334</f>
        <v>0</v>
      </c>
      <c r="I333" s="31">
        <f t="shared" si="49"/>
        <v>0</v>
      </c>
      <c r="J333" s="31">
        <f t="shared" si="49"/>
        <v>0</v>
      </c>
      <c r="K333" s="31">
        <f t="shared" si="49"/>
        <v>0</v>
      </c>
      <c r="L333" s="31">
        <f t="shared" si="49"/>
        <v>0</v>
      </c>
      <c r="M333" s="31">
        <f t="shared" si="49"/>
        <v>0</v>
      </c>
      <c r="N333" s="31">
        <f t="shared" si="49"/>
        <v>0</v>
      </c>
      <c r="O333" s="31">
        <f t="shared" si="49"/>
        <v>0</v>
      </c>
      <c r="P333" s="31">
        <f t="shared" si="49"/>
        <v>0</v>
      </c>
      <c r="Q333" s="31">
        <f t="shared" si="49"/>
        <v>0</v>
      </c>
      <c r="R333" s="31">
        <f t="shared" si="49"/>
        <v>0</v>
      </c>
      <c r="S333" s="31">
        <f t="shared" si="49"/>
        <v>0</v>
      </c>
      <c r="T333" s="31">
        <f t="shared" si="49"/>
        <v>0</v>
      </c>
      <c r="U333" s="31">
        <f t="shared" si="49"/>
        <v>0</v>
      </c>
      <c r="V333" s="31">
        <f t="shared" si="49"/>
        <v>0</v>
      </c>
      <c r="W333" s="31">
        <f t="shared" si="49"/>
        <v>0</v>
      </c>
      <c r="X333" s="59">
        <f t="shared" si="49"/>
        <v>63.00298</v>
      </c>
      <c r="Y333" s="54">
        <f>X333/G328*100</f>
        <v>11.290856630824372</v>
      </c>
      <c r="Z333" s="133">
        <f>Z334</f>
        <v>0</v>
      </c>
      <c r="AA333" s="147">
        <v>0</v>
      </c>
      <c r="AB333" s="245"/>
    </row>
    <row r="334" spans="1:28" ht="16.5" outlineLevel="6" thickBot="1">
      <c r="A334" s="80" t="s">
        <v>127</v>
      </c>
      <c r="B334" s="84">
        <v>951</v>
      </c>
      <c r="C334" s="85" t="s">
        <v>16</v>
      </c>
      <c r="D334" s="85" t="s">
        <v>420</v>
      </c>
      <c r="E334" s="85" t="s">
        <v>126</v>
      </c>
      <c r="F334" s="85"/>
      <c r="G334" s="130">
        <v>0</v>
      </c>
      <c r="H334" s="32">
        <f t="shared" si="49"/>
        <v>0</v>
      </c>
      <c r="I334" s="32">
        <f t="shared" si="49"/>
        <v>0</v>
      </c>
      <c r="J334" s="32">
        <f t="shared" si="49"/>
        <v>0</v>
      </c>
      <c r="K334" s="32">
        <f t="shared" si="49"/>
        <v>0</v>
      </c>
      <c r="L334" s="32">
        <f t="shared" si="49"/>
        <v>0</v>
      </c>
      <c r="M334" s="32">
        <f t="shared" si="49"/>
        <v>0</v>
      </c>
      <c r="N334" s="32">
        <f t="shared" si="49"/>
        <v>0</v>
      </c>
      <c r="O334" s="32">
        <f t="shared" si="49"/>
        <v>0</v>
      </c>
      <c r="P334" s="32">
        <f t="shared" si="49"/>
        <v>0</v>
      </c>
      <c r="Q334" s="32">
        <f t="shared" si="49"/>
        <v>0</v>
      </c>
      <c r="R334" s="32">
        <f t="shared" si="49"/>
        <v>0</v>
      </c>
      <c r="S334" s="32">
        <f t="shared" si="49"/>
        <v>0</v>
      </c>
      <c r="T334" s="32">
        <f t="shared" si="49"/>
        <v>0</v>
      </c>
      <c r="U334" s="32">
        <f t="shared" si="49"/>
        <v>0</v>
      </c>
      <c r="V334" s="32">
        <f t="shared" si="49"/>
        <v>0</v>
      </c>
      <c r="W334" s="32">
        <f t="shared" si="49"/>
        <v>0</v>
      </c>
      <c r="X334" s="60">
        <f t="shared" si="49"/>
        <v>63.00298</v>
      </c>
      <c r="Y334" s="54">
        <f>X334/G329*100</f>
        <v>11.290856630824372</v>
      </c>
      <c r="Z334" s="130">
        <v>0</v>
      </c>
      <c r="AA334" s="147">
        <v>0</v>
      </c>
      <c r="AB334" s="245"/>
    </row>
    <row r="335" spans="1:28" ht="19.5" outlineLevel="6" thickBot="1">
      <c r="A335" s="112" t="s">
        <v>171</v>
      </c>
      <c r="B335" s="18">
        <v>951</v>
      </c>
      <c r="C335" s="37" t="s">
        <v>172</v>
      </c>
      <c r="D335" s="37" t="s">
        <v>262</v>
      </c>
      <c r="E335" s="37" t="s">
        <v>5</v>
      </c>
      <c r="F335" s="37"/>
      <c r="G335" s="140">
        <f>G336</f>
        <v>30</v>
      </c>
      <c r="H335" s="16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8"/>
      <c r="T335" s="128"/>
      <c r="U335" s="128"/>
      <c r="V335" s="128"/>
      <c r="W335" s="169"/>
      <c r="X335" s="170">
        <v>63.00298</v>
      </c>
      <c r="Y335" s="171">
        <f>X335/G330*100</f>
        <v>11.290856630824372</v>
      </c>
      <c r="Z335" s="140">
        <f>Z336</f>
        <v>0</v>
      </c>
      <c r="AA335" s="147">
        <f aca="true" t="shared" si="50" ref="AA335:AA394">Z335/G335*100</f>
        <v>0</v>
      </c>
      <c r="AB335" s="245"/>
    </row>
    <row r="336" spans="1:28" ht="19.5" outlineLevel="6" thickBot="1">
      <c r="A336" s="13" t="s">
        <v>237</v>
      </c>
      <c r="B336" s="19">
        <v>951</v>
      </c>
      <c r="C336" s="9" t="s">
        <v>172</v>
      </c>
      <c r="D336" s="9" t="s">
        <v>322</v>
      </c>
      <c r="E336" s="9" t="s">
        <v>5</v>
      </c>
      <c r="F336" s="9"/>
      <c r="G336" s="129">
        <f>G337</f>
        <v>30</v>
      </c>
      <c r="H336" s="172"/>
      <c r="I336" s="169"/>
      <c r="J336" s="169"/>
      <c r="K336" s="169"/>
      <c r="L336" s="169"/>
      <c r="M336" s="169"/>
      <c r="N336" s="169"/>
      <c r="O336" s="169"/>
      <c r="P336" s="169"/>
      <c r="Q336" s="169"/>
      <c r="R336" s="169"/>
      <c r="S336" s="169"/>
      <c r="T336" s="169"/>
      <c r="U336" s="169"/>
      <c r="V336" s="169"/>
      <c r="W336" s="169"/>
      <c r="X336" s="173"/>
      <c r="Y336" s="171"/>
      <c r="Z336" s="129">
        <f>Z337</f>
        <v>0</v>
      </c>
      <c r="AA336" s="147">
        <f t="shared" si="50"/>
        <v>0</v>
      </c>
      <c r="AB336" s="245"/>
    </row>
    <row r="337" spans="1:28" ht="48" outlineLevel="6" thickBot="1">
      <c r="A337" s="103" t="s">
        <v>173</v>
      </c>
      <c r="B337" s="82">
        <v>951</v>
      </c>
      <c r="C337" s="83" t="s">
        <v>172</v>
      </c>
      <c r="D337" s="83" t="s">
        <v>323</v>
      </c>
      <c r="E337" s="83" t="s">
        <v>5</v>
      </c>
      <c r="F337" s="83"/>
      <c r="G337" s="131">
        <f>G338</f>
        <v>30</v>
      </c>
      <c r="H337" s="172"/>
      <c r="I337" s="169"/>
      <c r="J337" s="169"/>
      <c r="K337" s="169"/>
      <c r="L337" s="169"/>
      <c r="M337" s="169"/>
      <c r="N337" s="169"/>
      <c r="O337" s="169"/>
      <c r="P337" s="169"/>
      <c r="Q337" s="169"/>
      <c r="R337" s="169"/>
      <c r="S337" s="169"/>
      <c r="T337" s="169"/>
      <c r="U337" s="169"/>
      <c r="V337" s="169"/>
      <c r="W337" s="169"/>
      <c r="X337" s="173"/>
      <c r="Y337" s="171"/>
      <c r="Z337" s="131">
        <f>Z338</f>
        <v>0</v>
      </c>
      <c r="AA337" s="147">
        <f t="shared" si="50"/>
        <v>0</v>
      </c>
      <c r="AB337" s="245"/>
    </row>
    <row r="338" spans="1:28" ht="18" customHeight="1" outlineLevel="6" thickBot="1">
      <c r="A338" s="5" t="s">
        <v>100</v>
      </c>
      <c r="B338" s="21">
        <v>951</v>
      </c>
      <c r="C338" s="6" t="s">
        <v>174</v>
      </c>
      <c r="D338" s="6" t="s">
        <v>323</v>
      </c>
      <c r="E338" s="6" t="s">
        <v>95</v>
      </c>
      <c r="F338" s="6"/>
      <c r="G338" s="133">
        <f>G339</f>
        <v>30</v>
      </c>
      <c r="H338" s="172"/>
      <c r="I338" s="169"/>
      <c r="J338" s="169"/>
      <c r="K338" s="169"/>
      <c r="L338" s="169"/>
      <c r="M338" s="169"/>
      <c r="N338" s="169"/>
      <c r="O338" s="169"/>
      <c r="P338" s="169"/>
      <c r="Q338" s="169"/>
      <c r="R338" s="169"/>
      <c r="S338" s="169"/>
      <c r="T338" s="169"/>
      <c r="U338" s="169"/>
      <c r="V338" s="169"/>
      <c r="W338" s="169"/>
      <c r="X338" s="173"/>
      <c r="Y338" s="171"/>
      <c r="Z338" s="133">
        <f>Z339</f>
        <v>0</v>
      </c>
      <c r="AA338" s="147">
        <f t="shared" si="50"/>
        <v>0</v>
      </c>
      <c r="AB338" s="245"/>
    </row>
    <row r="339" spans="1:28" ht="32.25" outlineLevel="6" thickBot="1">
      <c r="A339" s="80" t="s">
        <v>101</v>
      </c>
      <c r="B339" s="84">
        <v>951</v>
      </c>
      <c r="C339" s="85" t="s">
        <v>172</v>
      </c>
      <c r="D339" s="85" t="s">
        <v>323</v>
      </c>
      <c r="E339" s="85" t="s">
        <v>96</v>
      </c>
      <c r="F339" s="85"/>
      <c r="G339" s="130">
        <v>30</v>
      </c>
      <c r="H339" s="172"/>
      <c r="I339" s="169"/>
      <c r="J339" s="169"/>
      <c r="K339" s="169"/>
      <c r="L339" s="169"/>
      <c r="M339" s="169"/>
      <c r="N339" s="169"/>
      <c r="O339" s="169"/>
      <c r="P339" s="169"/>
      <c r="Q339" s="169"/>
      <c r="R339" s="169"/>
      <c r="S339" s="169"/>
      <c r="T339" s="169"/>
      <c r="U339" s="169"/>
      <c r="V339" s="169"/>
      <c r="W339" s="169"/>
      <c r="X339" s="173"/>
      <c r="Y339" s="171"/>
      <c r="Z339" s="130">
        <v>0</v>
      </c>
      <c r="AA339" s="147">
        <f t="shared" si="50"/>
        <v>0</v>
      </c>
      <c r="AB339" s="245"/>
    </row>
    <row r="340" spans="1:28" ht="19.5" outlineLevel="6" thickBot="1">
      <c r="A340" s="98" t="s">
        <v>72</v>
      </c>
      <c r="B340" s="18">
        <v>951</v>
      </c>
      <c r="C340" s="14" t="s">
        <v>42</v>
      </c>
      <c r="D340" s="14" t="s">
        <v>262</v>
      </c>
      <c r="E340" s="14" t="s">
        <v>5</v>
      </c>
      <c r="F340" s="14"/>
      <c r="G340" s="128">
        <f>G341+G347</f>
        <v>122</v>
      </c>
      <c r="H340" s="172"/>
      <c r="I340" s="169"/>
      <c r="J340" s="169"/>
      <c r="K340" s="169"/>
      <c r="L340" s="169"/>
      <c r="M340" s="169"/>
      <c r="N340" s="169"/>
      <c r="O340" s="169"/>
      <c r="P340" s="169"/>
      <c r="Q340" s="169"/>
      <c r="R340" s="169"/>
      <c r="S340" s="169"/>
      <c r="T340" s="169"/>
      <c r="U340" s="169"/>
      <c r="V340" s="169"/>
      <c r="W340" s="169"/>
      <c r="X340" s="173"/>
      <c r="Y340" s="171"/>
      <c r="Z340" s="128">
        <f>Z341+Z347</f>
        <v>21.25</v>
      </c>
      <c r="AA340" s="147">
        <f t="shared" si="50"/>
        <v>17.418032786885245</v>
      </c>
      <c r="AB340" s="245"/>
    </row>
    <row r="341" spans="1:28" ht="19.5" outlineLevel="6" thickBot="1">
      <c r="A341" s="8" t="s">
        <v>175</v>
      </c>
      <c r="B341" s="19">
        <v>951</v>
      </c>
      <c r="C341" s="9" t="s">
        <v>77</v>
      </c>
      <c r="D341" s="9" t="s">
        <v>262</v>
      </c>
      <c r="E341" s="9" t="s">
        <v>5</v>
      </c>
      <c r="F341" s="9"/>
      <c r="G341" s="129">
        <f>G342</f>
        <v>122</v>
      </c>
      <c r="H341" s="174">
        <f aca="true" t="shared" si="51" ref="H341:X341">H342+H348</f>
        <v>0</v>
      </c>
      <c r="I341" s="174">
        <f t="shared" si="51"/>
        <v>0</v>
      </c>
      <c r="J341" s="174">
        <f t="shared" si="51"/>
        <v>0</v>
      </c>
      <c r="K341" s="174">
        <f t="shared" si="51"/>
        <v>0</v>
      </c>
      <c r="L341" s="174">
        <f t="shared" si="51"/>
        <v>0</v>
      </c>
      <c r="M341" s="174">
        <f t="shared" si="51"/>
        <v>0</v>
      </c>
      <c r="N341" s="174">
        <f t="shared" si="51"/>
        <v>0</v>
      </c>
      <c r="O341" s="174">
        <f t="shared" si="51"/>
        <v>0</v>
      </c>
      <c r="P341" s="174">
        <f t="shared" si="51"/>
        <v>0</v>
      </c>
      <c r="Q341" s="174">
        <f t="shared" si="51"/>
        <v>0</v>
      </c>
      <c r="R341" s="174">
        <f t="shared" si="51"/>
        <v>0</v>
      </c>
      <c r="S341" s="174">
        <f t="shared" si="51"/>
        <v>0</v>
      </c>
      <c r="T341" s="174">
        <f t="shared" si="51"/>
        <v>0</v>
      </c>
      <c r="U341" s="174">
        <f t="shared" si="51"/>
        <v>0</v>
      </c>
      <c r="V341" s="174">
        <f t="shared" si="51"/>
        <v>0</v>
      </c>
      <c r="W341" s="174">
        <f t="shared" si="51"/>
        <v>0</v>
      </c>
      <c r="X341" s="175">
        <f t="shared" si="51"/>
        <v>499.74378</v>
      </c>
      <c r="Y341" s="171">
        <f>X341/G335*100</f>
        <v>1665.8126</v>
      </c>
      <c r="Z341" s="129">
        <f>Z342</f>
        <v>21.25</v>
      </c>
      <c r="AA341" s="147">
        <f t="shared" si="50"/>
        <v>17.418032786885245</v>
      </c>
      <c r="AB341" s="245"/>
    </row>
    <row r="342" spans="1:28" ht="16.5" outlineLevel="6" thickBot="1">
      <c r="A342" s="91" t="s">
        <v>238</v>
      </c>
      <c r="B342" s="96">
        <v>951</v>
      </c>
      <c r="C342" s="83" t="s">
        <v>77</v>
      </c>
      <c r="D342" s="83" t="s">
        <v>324</v>
      </c>
      <c r="E342" s="83" t="s">
        <v>5</v>
      </c>
      <c r="F342" s="83"/>
      <c r="G342" s="131">
        <f>G343</f>
        <v>122</v>
      </c>
      <c r="H342" s="176">
        <f aca="true" t="shared" si="52" ref="H342:X345">H343</f>
        <v>0</v>
      </c>
      <c r="I342" s="176">
        <f t="shared" si="52"/>
        <v>0</v>
      </c>
      <c r="J342" s="176">
        <f t="shared" si="52"/>
        <v>0</v>
      </c>
      <c r="K342" s="176">
        <f t="shared" si="52"/>
        <v>0</v>
      </c>
      <c r="L342" s="176">
        <f t="shared" si="52"/>
        <v>0</v>
      </c>
      <c r="M342" s="176">
        <f t="shared" si="52"/>
        <v>0</v>
      </c>
      <c r="N342" s="176">
        <f t="shared" si="52"/>
        <v>0</v>
      </c>
      <c r="O342" s="176">
        <f t="shared" si="52"/>
        <v>0</v>
      </c>
      <c r="P342" s="176">
        <f t="shared" si="52"/>
        <v>0</v>
      </c>
      <c r="Q342" s="176">
        <f t="shared" si="52"/>
        <v>0</v>
      </c>
      <c r="R342" s="176">
        <f t="shared" si="52"/>
        <v>0</v>
      </c>
      <c r="S342" s="176">
        <f t="shared" si="52"/>
        <v>0</v>
      </c>
      <c r="T342" s="176">
        <f t="shared" si="52"/>
        <v>0</v>
      </c>
      <c r="U342" s="176">
        <f t="shared" si="52"/>
        <v>0</v>
      </c>
      <c r="V342" s="176">
        <f t="shared" si="52"/>
        <v>0</v>
      </c>
      <c r="W342" s="176">
        <f t="shared" si="52"/>
        <v>0</v>
      </c>
      <c r="X342" s="177">
        <f t="shared" si="52"/>
        <v>499.74378</v>
      </c>
      <c r="Y342" s="171">
        <f>X342/G336*100</f>
        <v>1665.8126</v>
      </c>
      <c r="Z342" s="131">
        <f>Z343</f>
        <v>21.25</v>
      </c>
      <c r="AA342" s="147">
        <f t="shared" si="50"/>
        <v>17.418032786885245</v>
      </c>
      <c r="AB342" s="245"/>
    </row>
    <row r="343" spans="1:28" ht="30" customHeight="1" outlineLevel="6" thickBot="1">
      <c r="A343" s="103" t="s">
        <v>176</v>
      </c>
      <c r="B343" s="82">
        <v>951</v>
      </c>
      <c r="C343" s="83" t="s">
        <v>77</v>
      </c>
      <c r="D343" s="83" t="s">
        <v>325</v>
      </c>
      <c r="E343" s="83" t="s">
        <v>5</v>
      </c>
      <c r="F343" s="83"/>
      <c r="G343" s="131">
        <f>G345+G344</f>
        <v>122</v>
      </c>
      <c r="H343" s="178">
        <f aca="true" t="shared" si="53" ref="H343:X343">H345</f>
        <v>0</v>
      </c>
      <c r="I343" s="178">
        <f t="shared" si="53"/>
        <v>0</v>
      </c>
      <c r="J343" s="178">
        <f t="shared" si="53"/>
        <v>0</v>
      </c>
      <c r="K343" s="178">
        <f t="shared" si="53"/>
        <v>0</v>
      </c>
      <c r="L343" s="178">
        <f t="shared" si="53"/>
        <v>0</v>
      </c>
      <c r="M343" s="178">
        <f t="shared" si="53"/>
        <v>0</v>
      </c>
      <c r="N343" s="178">
        <f t="shared" si="53"/>
        <v>0</v>
      </c>
      <c r="O343" s="178">
        <f t="shared" si="53"/>
        <v>0</v>
      </c>
      <c r="P343" s="178">
        <f t="shared" si="53"/>
        <v>0</v>
      </c>
      <c r="Q343" s="178">
        <f t="shared" si="53"/>
        <v>0</v>
      </c>
      <c r="R343" s="178">
        <f t="shared" si="53"/>
        <v>0</v>
      </c>
      <c r="S343" s="178">
        <f t="shared" si="53"/>
        <v>0</v>
      </c>
      <c r="T343" s="178">
        <f t="shared" si="53"/>
        <v>0</v>
      </c>
      <c r="U343" s="178">
        <f t="shared" si="53"/>
        <v>0</v>
      </c>
      <c r="V343" s="178">
        <f t="shared" si="53"/>
        <v>0</v>
      </c>
      <c r="W343" s="178">
        <f t="shared" si="53"/>
        <v>0</v>
      </c>
      <c r="X343" s="179">
        <f t="shared" si="53"/>
        <v>499.74378</v>
      </c>
      <c r="Y343" s="171">
        <f>X343/G337*100</f>
        <v>1665.8126</v>
      </c>
      <c r="Z343" s="131">
        <f>Z345+Z344</f>
        <v>21.25</v>
      </c>
      <c r="AA343" s="147">
        <f t="shared" si="50"/>
        <v>17.418032786885245</v>
      </c>
      <c r="AB343" s="245"/>
    </row>
    <row r="344" spans="1:28" ht="19.5" customHeight="1" outlineLevel="6" thickBot="1">
      <c r="A344" s="141" t="s">
        <v>381</v>
      </c>
      <c r="B344" s="148">
        <v>951</v>
      </c>
      <c r="C344" s="142" t="s">
        <v>77</v>
      </c>
      <c r="D344" s="142" t="s">
        <v>325</v>
      </c>
      <c r="E344" s="142" t="s">
        <v>363</v>
      </c>
      <c r="F344" s="142"/>
      <c r="G344" s="143">
        <v>0</v>
      </c>
      <c r="H344" s="233"/>
      <c r="I344" s="233"/>
      <c r="J344" s="233"/>
      <c r="K344" s="233"/>
      <c r="L344" s="233"/>
      <c r="M344" s="233"/>
      <c r="N344" s="233"/>
      <c r="O344" s="233"/>
      <c r="P344" s="233"/>
      <c r="Q344" s="233"/>
      <c r="R344" s="233"/>
      <c r="S344" s="233"/>
      <c r="T344" s="233"/>
      <c r="U344" s="233"/>
      <c r="V344" s="233"/>
      <c r="W344" s="233"/>
      <c r="X344" s="234"/>
      <c r="Y344" s="189"/>
      <c r="Z344" s="143">
        <v>0</v>
      </c>
      <c r="AA344" s="147">
        <v>0</v>
      </c>
      <c r="AB344" s="245"/>
    </row>
    <row r="345" spans="1:28" ht="18.75" customHeight="1" outlineLevel="6" thickBot="1">
      <c r="A345" s="5" t="s">
        <v>100</v>
      </c>
      <c r="B345" s="21">
        <v>951</v>
      </c>
      <c r="C345" s="6" t="s">
        <v>77</v>
      </c>
      <c r="D345" s="6" t="s">
        <v>325</v>
      </c>
      <c r="E345" s="6" t="s">
        <v>95</v>
      </c>
      <c r="F345" s="6"/>
      <c r="G345" s="133">
        <f>G346</f>
        <v>122</v>
      </c>
      <c r="H345" s="180">
        <f t="shared" si="52"/>
        <v>0</v>
      </c>
      <c r="I345" s="180">
        <f t="shared" si="52"/>
        <v>0</v>
      </c>
      <c r="J345" s="180">
        <f t="shared" si="52"/>
        <v>0</v>
      </c>
      <c r="K345" s="180">
        <f t="shared" si="52"/>
        <v>0</v>
      </c>
      <c r="L345" s="180">
        <f t="shared" si="52"/>
        <v>0</v>
      </c>
      <c r="M345" s="180">
        <f t="shared" si="52"/>
        <v>0</v>
      </c>
      <c r="N345" s="180">
        <f t="shared" si="52"/>
        <v>0</v>
      </c>
      <c r="O345" s="180">
        <f t="shared" si="52"/>
        <v>0</v>
      </c>
      <c r="P345" s="180">
        <f t="shared" si="52"/>
        <v>0</v>
      </c>
      <c r="Q345" s="180">
        <f t="shared" si="52"/>
        <v>0</v>
      </c>
      <c r="R345" s="180">
        <f t="shared" si="52"/>
        <v>0</v>
      </c>
      <c r="S345" s="180">
        <f t="shared" si="52"/>
        <v>0</v>
      </c>
      <c r="T345" s="180">
        <f t="shared" si="52"/>
        <v>0</v>
      </c>
      <c r="U345" s="180">
        <f t="shared" si="52"/>
        <v>0</v>
      </c>
      <c r="V345" s="180">
        <f t="shared" si="52"/>
        <v>0</v>
      </c>
      <c r="W345" s="180">
        <f t="shared" si="52"/>
        <v>0</v>
      </c>
      <c r="X345" s="181">
        <f t="shared" si="52"/>
        <v>499.74378</v>
      </c>
      <c r="Y345" s="171">
        <f>X345/G338*100</f>
        <v>1665.8126</v>
      </c>
      <c r="Z345" s="133">
        <f>Z346</f>
        <v>21.25</v>
      </c>
      <c r="AA345" s="147">
        <f t="shared" si="50"/>
        <v>17.418032786885245</v>
      </c>
      <c r="AB345" s="245"/>
    </row>
    <row r="346" spans="1:28" ht="32.25" outlineLevel="6" thickBot="1">
      <c r="A346" s="80" t="s">
        <v>101</v>
      </c>
      <c r="B346" s="84">
        <v>951</v>
      </c>
      <c r="C346" s="85" t="s">
        <v>77</v>
      </c>
      <c r="D346" s="85" t="s">
        <v>325</v>
      </c>
      <c r="E346" s="85" t="s">
        <v>96</v>
      </c>
      <c r="F346" s="85"/>
      <c r="G346" s="130">
        <v>122</v>
      </c>
      <c r="H346" s="16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8"/>
      <c r="T346" s="128"/>
      <c r="U346" s="128"/>
      <c r="V346" s="128"/>
      <c r="W346" s="169"/>
      <c r="X346" s="170">
        <v>499.74378</v>
      </c>
      <c r="Y346" s="171">
        <f>X346/G339*100</f>
        <v>1665.8126</v>
      </c>
      <c r="Z346" s="130">
        <v>21.25</v>
      </c>
      <c r="AA346" s="147">
        <f t="shared" si="50"/>
        <v>17.418032786885245</v>
      </c>
      <c r="AB346" s="245"/>
    </row>
    <row r="347" spans="1:28" ht="19.5" outlineLevel="6" thickBot="1">
      <c r="A347" s="79" t="s">
        <v>80</v>
      </c>
      <c r="B347" s="19">
        <v>951</v>
      </c>
      <c r="C347" s="9" t="s">
        <v>81</v>
      </c>
      <c r="D347" s="9" t="s">
        <v>262</v>
      </c>
      <c r="E347" s="9" t="s">
        <v>5</v>
      </c>
      <c r="F347" s="6"/>
      <c r="G347" s="129">
        <f>G348</f>
        <v>0</v>
      </c>
      <c r="H347" s="172"/>
      <c r="I347" s="169"/>
      <c r="J347" s="169"/>
      <c r="K347" s="169"/>
      <c r="L347" s="169"/>
      <c r="M347" s="169"/>
      <c r="N347" s="169"/>
      <c r="O347" s="169"/>
      <c r="P347" s="169"/>
      <c r="Q347" s="169"/>
      <c r="R347" s="169"/>
      <c r="S347" s="169"/>
      <c r="T347" s="169"/>
      <c r="U347" s="169"/>
      <c r="V347" s="169"/>
      <c r="W347" s="169"/>
      <c r="X347" s="173"/>
      <c r="Y347" s="171"/>
      <c r="Z347" s="129">
        <f>Z348</f>
        <v>0</v>
      </c>
      <c r="AA347" s="147">
        <v>0</v>
      </c>
      <c r="AB347" s="245"/>
    </row>
    <row r="348" spans="1:28" ht="16.5" outlineLevel="6" thickBot="1">
      <c r="A348" s="91" t="s">
        <v>239</v>
      </c>
      <c r="B348" s="96">
        <v>951</v>
      </c>
      <c r="C348" s="83" t="s">
        <v>81</v>
      </c>
      <c r="D348" s="83" t="s">
        <v>324</v>
      </c>
      <c r="E348" s="83" t="s">
        <v>5</v>
      </c>
      <c r="F348" s="83"/>
      <c r="G348" s="131">
        <f>G349</f>
        <v>0</v>
      </c>
      <c r="H348" s="176">
        <f aca="true" t="shared" si="54" ref="H348:X348">H349</f>
        <v>0</v>
      </c>
      <c r="I348" s="176">
        <f t="shared" si="54"/>
        <v>0</v>
      </c>
      <c r="J348" s="176">
        <f t="shared" si="54"/>
        <v>0</v>
      </c>
      <c r="K348" s="176">
        <f t="shared" si="54"/>
        <v>0</v>
      </c>
      <c r="L348" s="176">
        <f t="shared" si="54"/>
        <v>0</v>
      </c>
      <c r="M348" s="176">
        <f t="shared" si="54"/>
        <v>0</v>
      </c>
      <c r="N348" s="176">
        <f t="shared" si="54"/>
        <v>0</v>
      </c>
      <c r="O348" s="176">
        <f t="shared" si="54"/>
        <v>0</v>
      </c>
      <c r="P348" s="176">
        <f t="shared" si="54"/>
        <v>0</v>
      </c>
      <c r="Q348" s="176">
        <f t="shared" si="54"/>
        <v>0</v>
      </c>
      <c r="R348" s="176">
        <f t="shared" si="54"/>
        <v>0</v>
      </c>
      <c r="S348" s="176">
        <f t="shared" si="54"/>
        <v>0</v>
      </c>
      <c r="T348" s="176">
        <f t="shared" si="54"/>
        <v>0</v>
      </c>
      <c r="U348" s="176">
        <f t="shared" si="54"/>
        <v>0</v>
      </c>
      <c r="V348" s="176">
        <f t="shared" si="54"/>
        <v>0</v>
      </c>
      <c r="W348" s="176">
        <f t="shared" si="54"/>
        <v>0</v>
      </c>
      <c r="X348" s="176">
        <f t="shared" si="54"/>
        <v>0</v>
      </c>
      <c r="Y348" s="171">
        <f>X348/G341*100</f>
        <v>0</v>
      </c>
      <c r="Z348" s="131">
        <f>Z349</f>
        <v>0</v>
      </c>
      <c r="AA348" s="147">
        <v>0</v>
      </c>
      <c r="AB348" s="245"/>
    </row>
    <row r="349" spans="1:28" ht="48" outlineLevel="6" thickBot="1">
      <c r="A349" s="5" t="s">
        <v>177</v>
      </c>
      <c r="B349" s="21">
        <v>951</v>
      </c>
      <c r="C349" s="6" t="s">
        <v>81</v>
      </c>
      <c r="D349" s="6" t="s">
        <v>326</v>
      </c>
      <c r="E349" s="6" t="s">
        <v>5</v>
      </c>
      <c r="F349" s="6"/>
      <c r="G349" s="133">
        <f>G350</f>
        <v>0</v>
      </c>
      <c r="H349" s="178">
        <f aca="true" t="shared" si="55" ref="H349:X349">H350+H353</f>
        <v>0</v>
      </c>
      <c r="I349" s="178">
        <f t="shared" si="55"/>
        <v>0</v>
      </c>
      <c r="J349" s="178">
        <f t="shared" si="55"/>
        <v>0</v>
      </c>
      <c r="K349" s="178">
        <f t="shared" si="55"/>
        <v>0</v>
      </c>
      <c r="L349" s="178">
        <f t="shared" si="55"/>
        <v>0</v>
      </c>
      <c r="M349" s="178">
        <f t="shared" si="55"/>
        <v>0</v>
      </c>
      <c r="N349" s="178">
        <f t="shared" si="55"/>
        <v>0</v>
      </c>
      <c r="O349" s="178">
        <f t="shared" si="55"/>
        <v>0</v>
      </c>
      <c r="P349" s="178">
        <f t="shared" si="55"/>
        <v>0</v>
      </c>
      <c r="Q349" s="178">
        <f t="shared" si="55"/>
        <v>0</v>
      </c>
      <c r="R349" s="178">
        <f t="shared" si="55"/>
        <v>0</v>
      </c>
      <c r="S349" s="178">
        <f t="shared" si="55"/>
        <v>0</v>
      </c>
      <c r="T349" s="178">
        <f t="shared" si="55"/>
        <v>0</v>
      </c>
      <c r="U349" s="178">
        <f t="shared" si="55"/>
        <v>0</v>
      </c>
      <c r="V349" s="178">
        <f t="shared" si="55"/>
        <v>0</v>
      </c>
      <c r="W349" s="178">
        <f t="shared" si="55"/>
        <v>0</v>
      </c>
      <c r="X349" s="178">
        <f t="shared" si="55"/>
        <v>0</v>
      </c>
      <c r="Y349" s="171">
        <f>X349/G342*100</f>
        <v>0</v>
      </c>
      <c r="Z349" s="133">
        <f>Z350</f>
        <v>0</v>
      </c>
      <c r="AA349" s="147">
        <v>0</v>
      </c>
      <c r="AB349" s="245"/>
    </row>
    <row r="350" spans="1:28" ht="18" customHeight="1" outlineLevel="6" thickBot="1">
      <c r="A350" s="80" t="s">
        <v>118</v>
      </c>
      <c r="B350" s="84">
        <v>951</v>
      </c>
      <c r="C350" s="85" t="s">
        <v>81</v>
      </c>
      <c r="D350" s="85" t="s">
        <v>326</v>
      </c>
      <c r="E350" s="85" t="s">
        <v>117</v>
      </c>
      <c r="F350" s="85"/>
      <c r="G350" s="130">
        <v>0</v>
      </c>
      <c r="H350" s="16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8"/>
      <c r="T350" s="128"/>
      <c r="U350" s="128"/>
      <c r="V350" s="128"/>
      <c r="W350" s="169"/>
      <c r="X350" s="170">
        <v>0</v>
      </c>
      <c r="Y350" s="171">
        <f>X350/G343*100</f>
        <v>0</v>
      </c>
      <c r="Z350" s="130">
        <v>0</v>
      </c>
      <c r="AA350" s="147">
        <v>0</v>
      </c>
      <c r="AB350" s="245"/>
    </row>
    <row r="351" spans="1:28" ht="38.25" customHeight="1" outlineLevel="6" thickBot="1">
      <c r="A351" s="98" t="s">
        <v>69</v>
      </c>
      <c r="B351" s="18">
        <v>951</v>
      </c>
      <c r="C351" s="14" t="s">
        <v>68</v>
      </c>
      <c r="D351" s="14" t="s">
        <v>262</v>
      </c>
      <c r="E351" s="14" t="s">
        <v>5</v>
      </c>
      <c r="F351" s="14"/>
      <c r="G351" s="128">
        <f>G352+G358</f>
        <v>2000</v>
      </c>
      <c r="H351" s="172"/>
      <c r="I351" s="169"/>
      <c r="J351" s="169"/>
      <c r="K351" s="169"/>
      <c r="L351" s="169"/>
      <c r="M351" s="169"/>
      <c r="N351" s="169"/>
      <c r="O351" s="169"/>
      <c r="P351" s="169"/>
      <c r="Q351" s="169"/>
      <c r="R351" s="169"/>
      <c r="S351" s="169"/>
      <c r="T351" s="169"/>
      <c r="U351" s="169"/>
      <c r="V351" s="169"/>
      <c r="W351" s="169"/>
      <c r="X351" s="173"/>
      <c r="Y351" s="171"/>
      <c r="Z351" s="128">
        <f>Z352+Z358</f>
        <v>713</v>
      </c>
      <c r="AA351" s="147">
        <f t="shared" si="50"/>
        <v>35.65</v>
      </c>
      <c r="AB351" s="245"/>
    </row>
    <row r="352" spans="1:28" ht="32.25" outlineLevel="6" thickBot="1">
      <c r="A352" s="114" t="s">
        <v>41</v>
      </c>
      <c r="B352" s="18">
        <v>951</v>
      </c>
      <c r="C352" s="37" t="s">
        <v>79</v>
      </c>
      <c r="D352" s="37" t="s">
        <v>262</v>
      </c>
      <c r="E352" s="37" t="s">
        <v>5</v>
      </c>
      <c r="F352" s="115"/>
      <c r="G352" s="140">
        <f>G353</f>
        <v>2000</v>
      </c>
      <c r="H352" s="176">
        <f aca="true" t="shared" si="56" ref="H352:X352">H353</f>
        <v>0</v>
      </c>
      <c r="I352" s="176">
        <f t="shared" si="56"/>
        <v>0</v>
      </c>
      <c r="J352" s="176">
        <f t="shared" si="56"/>
        <v>0</v>
      </c>
      <c r="K352" s="176">
        <f t="shared" si="56"/>
        <v>0</v>
      </c>
      <c r="L352" s="176">
        <f t="shared" si="56"/>
        <v>0</v>
      </c>
      <c r="M352" s="176">
        <f t="shared" si="56"/>
        <v>0</v>
      </c>
      <c r="N352" s="176">
        <f t="shared" si="56"/>
        <v>0</v>
      </c>
      <c r="O352" s="176">
        <f t="shared" si="56"/>
        <v>0</v>
      </c>
      <c r="P352" s="176">
        <f t="shared" si="56"/>
        <v>0</v>
      </c>
      <c r="Q352" s="176">
        <f t="shared" si="56"/>
        <v>0</v>
      </c>
      <c r="R352" s="176">
        <f t="shared" si="56"/>
        <v>0</v>
      </c>
      <c r="S352" s="176">
        <f t="shared" si="56"/>
        <v>0</v>
      </c>
      <c r="T352" s="176">
        <f t="shared" si="56"/>
        <v>0</v>
      </c>
      <c r="U352" s="176">
        <f t="shared" si="56"/>
        <v>0</v>
      </c>
      <c r="V352" s="176">
        <f t="shared" si="56"/>
        <v>0</v>
      </c>
      <c r="W352" s="176">
        <f t="shared" si="56"/>
        <v>0</v>
      </c>
      <c r="X352" s="176">
        <f t="shared" si="56"/>
        <v>0</v>
      </c>
      <c r="Y352" s="171">
        <f>X352/G346*100</f>
        <v>0</v>
      </c>
      <c r="Z352" s="140">
        <f>Z353</f>
        <v>713</v>
      </c>
      <c r="AA352" s="147">
        <f t="shared" si="50"/>
        <v>35.65</v>
      </c>
      <c r="AB352" s="245"/>
    </row>
    <row r="353" spans="1:28" ht="32.25" outlineLevel="6" thickBot="1">
      <c r="A353" s="101" t="s">
        <v>135</v>
      </c>
      <c r="B353" s="19">
        <v>951</v>
      </c>
      <c r="C353" s="9" t="s">
        <v>79</v>
      </c>
      <c r="D353" s="9" t="s">
        <v>263</v>
      </c>
      <c r="E353" s="9" t="s">
        <v>5</v>
      </c>
      <c r="F353" s="11"/>
      <c r="G353" s="129">
        <f>G354</f>
        <v>2000</v>
      </c>
      <c r="H353" s="172"/>
      <c r="I353" s="169"/>
      <c r="J353" s="169"/>
      <c r="K353" s="169"/>
      <c r="L353" s="169"/>
      <c r="M353" s="169"/>
      <c r="N353" s="169"/>
      <c r="O353" s="169"/>
      <c r="P353" s="169"/>
      <c r="Q353" s="169"/>
      <c r="R353" s="169"/>
      <c r="S353" s="169"/>
      <c r="T353" s="169"/>
      <c r="U353" s="169"/>
      <c r="V353" s="169"/>
      <c r="W353" s="169"/>
      <c r="X353" s="173">
        <v>0</v>
      </c>
      <c r="Y353" s="171" t="e">
        <f>X353/G347*100</f>
        <v>#DIV/0!</v>
      </c>
      <c r="Z353" s="129">
        <f>Z354</f>
        <v>713</v>
      </c>
      <c r="AA353" s="147">
        <f t="shared" si="50"/>
        <v>35.65</v>
      </c>
      <c r="AB353" s="245"/>
    </row>
    <row r="354" spans="1:28" ht="32.25" outlineLevel="6" thickBot="1">
      <c r="A354" s="101" t="s">
        <v>136</v>
      </c>
      <c r="B354" s="19">
        <v>951</v>
      </c>
      <c r="C354" s="9" t="s">
        <v>79</v>
      </c>
      <c r="D354" s="9" t="s">
        <v>264</v>
      </c>
      <c r="E354" s="9" t="s">
        <v>5</v>
      </c>
      <c r="F354" s="9"/>
      <c r="G354" s="129">
        <f>G355</f>
        <v>2000</v>
      </c>
      <c r="H354" s="172"/>
      <c r="I354" s="169"/>
      <c r="J354" s="169"/>
      <c r="K354" s="169"/>
      <c r="L354" s="169"/>
      <c r="M354" s="169"/>
      <c r="N354" s="169"/>
      <c r="O354" s="169"/>
      <c r="P354" s="169"/>
      <c r="Q354" s="169"/>
      <c r="R354" s="169"/>
      <c r="S354" s="169"/>
      <c r="T354" s="169"/>
      <c r="U354" s="169"/>
      <c r="V354" s="169"/>
      <c r="W354" s="169"/>
      <c r="X354" s="173"/>
      <c r="Y354" s="171"/>
      <c r="Z354" s="129">
        <f>Z355</f>
        <v>713</v>
      </c>
      <c r="AA354" s="147">
        <f t="shared" si="50"/>
        <v>35.65</v>
      </c>
      <c r="AB354" s="245"/>
    </row>
    <row r="355" spans="1:28" ht="35.25" customHeight="1" outlineLevel="6" thickBot="1">
      <c r="A355" s="103" t="s">
        <v>178</v>
      </c>
      <c r="B355" s="82">
        <v>951</v>
      </c>
      <c r="C355" s="83" t="s">
        <v>79</v>
      </c>
      <c r="D355" s="83" t="s">
        <v>327</v>
      </c>
      <c r="E355" s="83" t="s">
        <v>5</v>
      </c>
      <c r="F355" s="83"/>
      <c r="G355" s="131">
        <f>G356</f>
        <v>2000</v>
      </c>
      <c r="H355" s="174">
        <f aca="true" t="shared" si="57" ref="H355:X355">H356+H361</f>
        <v>0</v>
      </c>
      <c r="I355" s="174">
        <f t="shared" si="57"/>
        <v>0</v>
      </c>
      <c r="J355" s="174">
        <f t="shared" si="57"/>
        <v>0</v>
      </c>
      <c r="K355" s="174">
        <f t="shared" si="57"/>
        <v>0</v>
      </c>
      <c r="L355" s="174">
        <f t="shared" si="57"/>
        <v>0</v>
      </c>
      <c r="M355" s="174">
        <f t="shared" si="57"/>
        <v>0</v>
      </c>
      <c r="N355" s="174">
        <f t="shared" si="57"/>
        <v>0</v>
      </c>
      <c r="O355" s="174">
        <f t="shared" si="57"/>
        <v>0</v>
      </c>
      <c r="P355" s="174">
        <f t="shared" si="57"/>
        <v>0</v>
      </c>
      <c r="Q355" s="174">
        <f t="shared" si="57"/>
        <v>0</v>
      </c>
      <c r="R355" s="174">
        <f t="shared" si="57"/>
        <v>0</v>
      </c>
      <c r="S355" s="174">
        <f t="shared" si="57"/>
        <v>0</v>
      </c>
      <c r="T355" s="174">
        <f t="shared" si="57"/>
        <v>0</v>
      </c>
      <c r="U355" s="174">
        <f t="shared" si="57"/>
        <v>0</v>
      </c>
      <c r="V355" s="174">
        <f t="shared" si="57"/>
        <v>0</v>
      </c>
      <c r="W355" s="174">
        <f t="shared" si="57"/>
        <v>0</v>
      </c>
      <c r="X355" s="175">
        <f t="shared" si="57"/>
        <v>1410.7881399999999</v>
      </c>
      <c r="Y355" s="171" t="e">
        <f>X355/G349*100</f>
        <v>#DIV/0!</v>
      </c>
      <c r="Z355" s="131">
        <f>Z356</f>
        <v>713</v>
      </c>
      <c r="AA355" s="147">
        <f t="shared" si="50"/>
        <v>35.65</v>
      </c>
      <c r="AB355" s="245"/>
    </row>
    <row r="356" spans="1:28" ht="16.5" outlineLevel="6" thickBot="1">
      <c r="A356" s="5" t="s">
        <v>120</v>
      </c>
      <c r="B356" s="21">
        <v>951</v>
      </c>
      <c r="C356" s="6" t="s">
        <v>79</v>
      </c>
      <c r="D356" s="6" t="s">
        <v>327</v>
      </c>
      <c r="E356" s="6" t="s">
        <v>119</v>
      </c>
      <c r="F356" s="6"/>
      <c r="G356" s="133">
        <f>G357</f>
        <v>2000</v>
      </c>
      <c r="H356" s="176">
        <f aca="true" t="shared" si="58" ref="H356:X356">H357</f>
        <v>0</v>
      </c>
      <c r="I356" s="176">
        <f t="shared" si="58"/>
        <v>0</v>
      </c>
      <c r="J356" s="176">
        <f t="shared" si="58"/>
        <v>0</v>
      </c>
      <c r="K356" s="176">
        <f t="shared" si="58"/>
        <v>0</v>
      </c>
      <c r="L356" s="176">
        <f t="shared" si="58"/>
        <v>0</v>
      </c>
      <c r="M356" s="176">
        <f t="shared" si="58"/>
        <v>0</v>
      </c>
      <c r="N356" s="176">
        <f t="shared" si="58"/>
        <v>0</v>
      </c>
      <c r="O356" s="176">
        <f t="shared" si="58"/>
        <v>0</v>
      </c>
      <c r="P356" s="176">
        <f t="shared" si="58"/>
        <v>0</v>
      </c>
      <c r="Q356" s="176">
        <f t="shared" si="58"/>
        <v>0</v>
      </c>
      <c r="R356" s="176">
        <f t="shared" si="58"/>
        <v>0</v>
      </c>
      <c r="S356" s="176">
        <f t="shared" si="58"/>
        <v>0</v>
      </c>
      <c r="T356" s="176">
        <f t="shared" si="58"/>
        <v>0</v>
      </c>
      <c r="U356" s="176">
        <f t="shared" si="58"/>
        <v>0</v>
      </c>
      <c r="V356" s="176">
        <f t="shared" si="58"/>
        <v>0</v>
      </c>
      <c r="W356" s="176">
        <f t="shared" si="58"/>
        <v>0</v>
      </c>
      <c r="X356" s="176">
        <f t="shared" si="58"/>
        <v>1362.07314</v>
      </c>
      <c r="Y356" s="171" t="e">
        <f>X356/G350*100</f>
        <v>#DIV/0!</v>
      </c>
      <c r="Z356" s="133">
        <f>Z357</f>
        <v>713</v>
      </c>
      <c r="AA356" s="147">
        <f t="shared" si="50"/>
        <v>35.65</v>
      </c>
      <c r="AB356" s="245"/>
    </row>
    <row r="357" spans="1:28" ht="19.5" customHeight="1" outlineLevel="6" thickBot="1">
      <c r="A357" s="90" t="s">
        <v>207</v>
      </c>
      <c r="B357" s="84">
        <v>951</v>
      </c>
      <c r="C357" s="85" t="s">
        <v>79</v>
      </c>
      <c r="D357" s="85" t="s">
        <v>327</v>
      </c>
      <c r="E357" s="85" t="s">
        <v>89</v>
      </c>
      <c r="F357" s="85"/>
      <c r="G357" s="130">
        <v>2000</v>
      </c>
      <c r="H357" s="178">
        <f aca="true" t="shared" si="59" ref="H357:X357">H358</f>
        <v>0</v>
      </c>
      <c r="I357" s="178">
        <f t="shared" si="59"/>
        <v>0</v>
      </c>
      <c r="J357" s="178">
        <f t="shared" si="59"/>
        <v>0</v>
      </c>
      <c r="K357" s="178">
        <f t="shared" si="59"/>
        <v>0</v>
      </c>
      <c r="L357" s="178">
        <f t="shared" si="59"/>
        <v>0</v>
      </c>
      <c r="M357" s="178">
        <f t="shared" si="59"/>
        <v>0</v>
      </c>
      <c r="N357" s="178">
        <f t="shared" si="59"/>
        <v>0</v>
      </c>
      <c r="O357" s="178">
        <f t="shared" si="59"/>
        <v>0</v>
      </c>
      <c r="P357" s="178">
        <f t="shared" si="59"/>
        <v>0</v>
      </c>
      <c r="Q357" s="178">
        <f t="shared" si="59"/>
        <v>0</v>
      </c>
      <c r="R357" s="178">
        <f t="shared" si="59"/>
        <v>0</v>
      </c>
      <c r="S357" s="178">
        <f t="shared" si="59"/>
        <v>0</v>
      </c>
      <c r="T357" s="178">
        <f t="shared" si="59"/>
        <v>0</v>
      </c>
      <c r="U357" s="178">
        <f t="shared" si="59"/>
        <v>0</v>
      </c>
      <c r="V357" s="178">
        <f t="shared" si="59"/>
        <v>0</v>
      </c>
      <c r="W357" s="178">
        <f t="shared" si="59"/>
        <v>0</v>
      </c>
      <c r="X357" s="178">
        <f t="shared" si="59"/>
        <v>1362.07314</v>
      </c>
      <c r="Y357" s="171">
        <f>X357/G351*100</f>
        <v>68.103657</v>
      </c>
      <c r="Z357" s="130">
        <v>713</v>
      </c>
      <c r="AA357" s="147">
        <f t="shared" si="50"/>
        <v>35.65</v>
      </c>
      <c r="AB357" s="245"/>
    </row>
    <row r="358" spans="1:28" ht="16.5" outlineLevel="6" thickBot="1">
      <c r="A358" s="112" t="s">
        <v>70</v>
      </c>
      <c r="B358" s="18">
        <v>951</v>
      </c>
      <c r="C358" s="37" t="s">
        <v>71</v>
      </c>
      <c r="D358" s="37" t="s">
        <v>262</v>
      </c>
      <c r="E358" s="37" t="s">
        <v>5</v>
      </c>
      <c r="F358" s="37"/>
      <c r="G358" s="140">
        <f>G359</f>
        <v>0</v>
      </c>
      <c r="H358" s="180">
        <f aca="true" t="shared" si="60" ref="H358:X358">H360</f>
        <v>0</v>
      </c>
      <c r="I358" s="180">
        <f t="shared" si="60"/>
        <v>0</v>
      </c>
      <c r="J358" s="180">
        <f t="shared" si="60"/>
        <v>0</v>
      </c>
      <c r="K358" s="180">
        <f t="shared" si="60"/>
        <v>0</v>
      </c>
      <c r="L358" s="180">
        <f t="shared" si="60"/>
        <v>0</v>
      </c>
      <c r="M358" s="180">
        <f t="shared" si="60"/>
        <v>0</v>
      </c>
      <c r="N358" s="180">
        <f t="shared" si="60"/>
        <v>0</v>
      </c>
      <c r="O358" s="180">
        <f t="shared" si="60"/>
        <v>0</v>
      </c>
      <c r="P358" s="180">
        <f t="shared" si="60"/>
        <v>0</v>
      </c>
      <c r="Q358" s="180">
        <f t="shared" si="60"/>
        <v>0</v>
      </c>
      <c r="R358" s="180">
        <f t="shared" si="60"/>
        <v>0</v>
      </c>
      <c r="S358" s="180">
        <f t="shared" si="60"/>
        <v>0</v>
      </c>
      <c r="T358" s="180">
        <f t="shared" si="60"/>
        <v>0</v>
      </c>
      <c r="U358" s="180">
        <f t="shared" si="60"/>
        <v>0</v>
      </c>
      <c r="V358" s="180">
        <f t="shared" si="60"/>
        <v>0</v>
      </c>
      <c r="W358" s="180">
        <f t="shared" si="60"/>
        <v>0</v>
      </c>
      <c r="X358" s="180">
        <f t="shared" si="60"/>
        <v>1362.07314</v>
      </c>
      <c r="Y358" s="171">
        <f>X358/G352*100</f>
        <v>68.103657</v>
      </c>
      <c r="Z358" s="140">
        <f>Z359</f>
        <v>0</v>
      </c>
      <c r="AA358" s="147">
        <v>0</v>
      </c>
      <c r="AB358" s="245"/>
    </row>
    <row r="359" spans="1:28" ht="32.25" outlineLevel="6" thickBot="1">
      <c r="A359" s="101" t="s">
        <v>135</v>
      </c>
      <c r="B359" s="19">
        <v>951</v>
      </c>
      <c r="C359" s="9" t="s">
        <v>71</v>
      </c>
      <c r="D359" s="9" t="s">
        <v>263</v>
      </c>
      <c r="E359" s="9" t="s">
        <v>5</v>
      </c>
      <c r="F359" s="11"/>
      <c r="G359" s="129">
        <f>G360</f>
        <v>0</v>
      </c>
      <c r="H359" s="182"/>
      <c r="I359" s="183"/>
      <c r="J359" s="183"/>
      <c r="K359" s="183"/>
      <c r="L359" s="183"/>
      <c r="M359" s="183"/>
      <c r="N359" s="183"/>
      <c r="O359" s="183"/>
      <c r="P359" s="183"/>
      <c r="Q359" s="183"/>
      <c r="R359" s="183"/>
      <c r="S359" s="183"/>
      <c r="T359" s="183"/>
      <c r="U359" s="183"/>
      <c r="V359" s="183"/>
      <c r="W359" s="183"/>
      <c r="X359" s="182"/>
      <c r="Y359" s="171"/>
      <c r="Z359" s="129">
        <f>Z360</f>
        <v>0</v>
      </c>
      <c r="AA359" s="147">
        <v>0</v>
      </c>
      <c r="AB359" s="245"/>
    </row>
    <row r="360" spans="1:28" ht="32.25" outlineLevel="6" thickBot="1">
      <c r="A360" s="101" t="s">
        <v>136</v>
      </c>
      <c r="B360" s="19">
        <v>951</v>
      </c>
      <c r="C360" s="9" t="s">
        <v>71</v>
      </c>
      <c r="D360" s="9" t="s">
        <v>264</v>
      </c>
      <c r="E360" s="9" t="s">
        <v>5</v>
      </c>
      <c r="F360" s="11"/>
      <c r="G360" s="129">
        <f>G361</f>
        <v>0</v>
      </c>
      <c r="H360" s="184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  <c r="T360" s="129"/>
      <c r="U360" s="129"/>
      <c r="V360" s="129"/>
      <c r="W360" s="185"/>
      <c r="X360" s="170">
        <v>1362.07314</v>
      </c>
      <c r="Y360" s="171">
        <f>X360/G354*100</f>
        <v>68.103657</v>
      </c>
      <c r="Z360" s="129">
        <f>Z361</f>
        <v>0</v>
      </c>
      <c r="AA360" s="147">
        <v>0</v>
      </c>
      <c r="AB360" s="245"/>
    </row>
    <row r="361" spans="1:28" ht="48" outlineLevel="6" thickBot="1">
      <c r="A361" s="86" t="s">
        <v>179</v>
      </c>
      <c r="B361" s="82">
        <v>951</v>
      </c>
      <c r="C361" s="83" t="s">
        <v>71</v>
      </c>
      <c r="D361" s="83" t="s">
        <v>328</v>
      </c>
      <c r="E361" s="83" t="s">
        <v>5</v>
      </c>
      <c r="F361" s="83"/>
      <c r="G361" s="131">
        <f>G362</f>
        <v>0</v>
      </c>
      <c r="H361" s="176">
        <f aca="true" t="shared" si="61" ref="H361:X363">H362</f>
        <v>0</v>
      </c>
      <c r="I361" s="176">
        <f t="shared" si="61"/>
        <v>0</v>
      </c>
      <c r="J361" s="176">
        <f t="shared" si="61"/>
        <v>0</v>
      </c>
      <c r="K361" s="176">
        <f t="shared" si="61"/>
        <v>0</v>
      </c>
      <c r="L361" s="176">
        <f t="shared" si="61"/>
        <v>0</v>
      </c>
      <c r="M361" s="176">
        <f t="shared" si="61"/>
        <v>0</v>
      </c>
      <c r="N361" s="176">
        <f t="shared" si="61"/>
        <v>0</v>
      </c>
      <c r="O361" s="176">
        <f t="shared" si="61"/>
        <v>0</v>
      </c>
      <c r="P361" s="176">
        <f t="shared" si="61"/>
        <v>0</v>
      </c>
      <c r="Q361" s="176">
        <f t="shared" si="61"/>
        <v>0</v>
      </c>
      <c r="R361" s="176">
        <f t="shared" si="61"/>
        <v>0</v>
      </c>
      <c r="S361" s="176">
        <f t="shared" si="61"/>
        <v>0</v>
      </c>
      <c r="T361" s="176">
        <f t="shared" si="61"/>
        <v>0</v>
      </c>
      <c r="U361" s="176">
        <f t="shared" si="61"/>
        <v>0</v>
      </c>
      <c r="V361" s="176">
        <f t="shared" si="61"/>
        <v>0</v>
      </c>
      <c r="W361" s="176">
        <f t="shared" si="61"/>
        <v>0</v>
      </c>
      <c r="X361" s="177">
        <f t="shared" si="61"/>
        <v>48.715</v>
      </c>
      <c r="Y361" s="171">
        <f>X361/G355*100</f>
        <v>2.43575</v>
      </c>
      <c r="Z361" s="131">
        <f>Z362</f>
        <v>0</v>
      </c>
      <c r="AA361" s="147">
        <v>0</v>
      </c>
      <c r="AB361" s="245"/>
    </row>
    <row r="362" spans="1:28" ht="21" customHeight="1" outlineLevel="6" thickBot="1">
      <c r="A362" s="5" t="s">
        <v>100</v>
      </c>
      <c r="B362" s="21">
        <v>951</v>
      </c>
      <c r="C362" s="6" t="s">
        <v>71</v>
      </c>
      <c r="D362" s="6" t="s">
        <v>328</v>
      </c>
      <c r="E362" s="6" t="s">
        <v>95</v>
      </c>
      <c r="F362" s="6"/>
      <c r="G362" s="133">
        <f>G363</f>
        <v>0</v>
      </c>
      <c r="H362" s="178">
        <f t="shared" si="61"/>
        <v>0</v>
      </c>
      <c r="I362" s="178">
        <f t="shared" si="61"/>
        <v>0</v>
      </c>
      <c r="J362" s="178">
        <f t="shared" si="61"/>
        <v>0</v>
      </c>
      <c r="K362" s="178">
        <f t="shared" si="61"/>
        <v>0</v>
      </c>
      <c r="L362" s="178">
        <f t="shared" si="61"/>
        <v>0</v>
      </c>
      <c r="M362" s="178">
        <f t="shared" si="61"/>
        <v>0</v>
      </c>
      <c r="N362" s="178">
        <f t="shared" si="61"/>
        <v>0</v>
      </c>
      <c r="O362" s="178">
        <f t="shared" si="61"/>
        <v>0</v>
      </c>
      <c r="P362" s="178">
        <f t="shared" si="61"/>
        <v>0</v>
      </c>
      <c r="Q362" s="178">
        <f t="shared" si="61"/>
        <v>0</v>
      </c>
      <c r="R362" s="178">
        <f t="shared" si="61"/>
        <v>0</v>
      </c>
      <c r="S362" s="178">
        <f t="shared" si="61"/>
        <v>0</v>
      </c>
      <c r="T362" s="178">
        <f t="shared" si="61"/>
        <v>0</v>
      </c>
      <c r="U362" s="178">
        <f t="shared" si="61"/>
        <v>0</v>
      </c>
      <c r="V362" s="178">
        <f t="shared" si="61"/>
        <v>0</v>
      </c>
      <c r="W362" s="178">
        <f t="shared" si="61"/>
        <v>0</v>
      </c>
      <c r="X362" s="179">
        <f>X363</f>
        <v>48.715</v>
      </c>
      <c r="Y362" s="171">
        <f>X362/G356*100</f>
        <v>2.43575</v>
      </c>
      <c r="Z362" s="133">
        <f>Z363</f>
        <v>0</v>
      </c>
      <c r="AA362" s="147">
        <v>0</v>
      </c>
      <c r="AB362" s="245"/>
    </row>
    <row r="363" spans="1:28" ht="32.25" outlineLevel="6" thickBot="1">
      <c r="A363" s="80" t="s">
        <v>101</v>
      </c>
      <c r="B363" s="84">
        <v>951</v>
      </c>
      <c r="C363" s="85" t="s">
        <v>71</v>
      </c>
      <c r="D363" s="85" t="s">
        <v>328</v>
      </c>
      <c r="E363" s="85" t="s">
        <v>96</v>
      </c>
      <c r="F363" s="85"/>
      <c r="G363" s="130">
        <v>0</v>
      </c>
      <c r="H363" s="180">
        <f t="shared" si="61"/>
        <v>0</v>
      </c>
      <c r="I363" s="180">
        <f t="shared" si="61"/>
        <v>0</v>
      </c>
      <c r="J363" s="180">
        <f t="shared" si="61"/>
        <v>0</v>
      </c>
      <c r="K363" s="180">
        <f t="shared" si="61"/>
        <v>0</v>
      </c>
      <c r="L363" s="180">
        <f t="shared" si="61"/>
        <v>0</v>
      </c>
      <c r="M363" s="180">
        <f t="shared" si="61"/>
        <v>0</v>
      </c>
      <c r="N363" s="180">
        <f t="shared" si="61"/>
        <v>0</v>
      </c>
      <c r="O363" s="180">
        <f t="shared" si="61"/>
        <v>0</v>
      </c>
      <c r="P363" s="180">
        <f t="shared" si="61"/>
        <v>0</v>
      </c>
      <c r="Q363" s="180">
        <f t="shared" si="61"/>
        <v>0</v>
      </c>
      <c r="R363" s="180">
        <f t="shared" si="61"/>
        <v>0</v>
      </c>
      <c r="S363" s="180">
        <f t="shared" si="61"/>
        <v>0</v>
      </c>
      <c r="T363" s="180">
        <f t="shared" si="61"/>
        <v>0</v>
      </c>
      <c r="U363" s="180">
        <f t="shared" si="61"/>
        <v>0</v>
      </c>
      <c r="V363" s="180">
        <f t="shared" si="61"/>
        <v>0</v>
      </c>
      <c r="W363" s="180">
        <f t="shared" si="61"/>
        <v>0</v>
      </c>
      <c r="X363" s="181">
        <f>X364</f>
        <v>48.715</v>
      </c>
      <c r="Y363" s="171">
        <f>X363/G357*100</f>
        <v>2.43575</v>
      </c>
      <c r="Z363" s="130">
        <v>0</v>
      </c>
      <c r="AA363" s="147">
        <v>0</v>
      </c>
      <c r="AB363" s="245"/>
    </row>
    <row r="364" spans="1:28" ht="32.25" outlineLevel="6" thickBot="1">
      <c r="A364" s="98" t="s">
        <v>78</v>
      </c>
      <c r="B364" s="18">
        <v>951</v>
      </c>
      <c r="C364" s="14" t="s">
        <v>65</v>
      </c>
      <c r="D364" s="14" t="s">
        <v>262</v>
      </c>
      <c r="E364" s="14" t="s">
        <v>5</v>
      </c>
      <c r="F364" s="14"/>
      <c r="G364" s="128">
        <f>G365</f>
        <v>300</v>
      </c>
      <c r="H364" s="184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  <c r="T364" s="129"/>
      <c r="U364" s="129"/>
      <c r="V364" s="129"/>
      <c r="W364" s="185"/>
      <c r="X364" s="170">
        <v>48.715</v>
      </c>
      <c r="Y364" s="171" t="e">
        <f>X364/G358*100</f>
        <v>#DIV/0!</v>
      </c>
      <c r="Z364" s="128">
        <f>Z365</f>
        <v>51.596</v>
      </c>
      <c r="AA364" s="147">
        <f t="shared" si="50"/>
        <v>17.198666666666664</v>
      </c>
      <c r="AB364" s="245"/>
    </row>
    <row r="365" spans="1:28" ht="16.5" outlineLevel="6" thickBot="1">
      <c r="A365" s="8" t="s">
        <v>180</v>
      </c>
      <c r="B365" s="19">
        <v>951</v>
      </c>
      <c r="C365" s="9" t="s">
        <v>66</v>
      </c>
      <c r="D365" s="9" t="s">
        <v>262</v>
      </c>
      <c r="E365" s="9" t="s">
        <v>5</v>
      </c>
      <c r="F365" s="9"/>
      <c r="G365" s="129">
        <f>G366</f>
        <v>300</v>
      </c>
      <c r="H365" s="186"/>
      <c r="I365" s="185"/>
      <c r="J365" s="185"/>
      <c r="K365" s="185"/>
      <c r="L365" s="185"/>
      <c r="M365" s="185"/>
      <c r="N365" s="185"/>
      <c r="O365" s="185"/>
      <c r="P365" s="185"/>
      <c r="Q365" s="185"/>
      <c r="R365" s="185"/>
      <c r="S365" s="185"/>
      <c r="T365" s="185"/>
      <c r="U365" s="185"/>
      <c r="V365" s="185"/>
      <c r="W365" s="185"/>
      <c r="X365" s="173"/>
      <c r="Y365" s="171"/>
      <c r="Z365" s="129">
        <f>Z366</f>
        <v>51.596</v>
      </c>
      <c r="AA365" s="147">
        <f t="shared" si="50"/>
        <v>17.198666666666664</v>
      </c>
      <c r="AB365" s="245"/>
    </row>
    <row r="366" spans="1:28" ht="32.25" outlineLevel="6" thickBot="1">
      <c r="A366" s="101" t="s">
        <v>135</v>
      </c>
      <c r="B366" s="19">
        <v>951</v>
      </c>
      <c r="C366" s="9" t="s">
        <v>66</v>
      </c>
      <c r="D366" s="9" t="s">
        <v>263</v>
      </c>
      <c r="E366" s="9" t="s">
        <v>5</v>
      </c>
      <c r="F366" s="9"/>
      <c r="G366" s="129">
        <f>G367</f>
        <v>300</v>
      </c>
      <c r="H366" s="174">
        <f aca="true" t="shared" si="62" ref="H366:X369">H367</f>
        <v>0</v>
      </c>
      <c r="I366" s="174">
        <f t="shared" si="62"/>
        <v>0</v>
      </c>
      <c r="J366" s="174">
        <f t="shared" si="62"/>
        <v>0</v>
      </c>
      <c r="K366" s="174">
        <f t="shared" si="62"/>
        <v>0</v>
      </c>
      <c r="L366" s="174">
        <f t="shared" si="62"/>
        <v>0</v>
      </c>
      <c r="M366" s="174">
        <f t="shared" si="62"/>
        <v>0</v>
      </c>
      <c r="N366" s="174">
        <f t="shared" si="62"/>
        <v>0</v>
      </c>
      <c r="O366" s="174">
        <f t="shared" si="62"/>
        <v>0</v>
      </c>
      <c r="P366" s="174">
        <f t="shared" si="62"/>
        <v>0</v>
      </c>
      <c r="Q366" s="174">
        <f t="shared" si="62"/>
        <v>0</v>
      </c>
      <c r="R366" s="174">
        <f t="shared" si="62"/>
        <v>0</v>
      </c>
      <c r="S366" s="174">
        <f t="shared" si="62"/>
        <v>0</v>
      </c>
      <c r="T366" s="174">
        <f t="shared" si="62"/>
        <v>0</v>
      </c>
      <c r="U366" s="174">
        <f t="shared" si="62"/>
        <v>0</v>
      </c>
      <c r="V366" s="174">
        <f t="shared" si="62"/>
        <v>0</v>
      </c>
      <c r="W366" s="174">
        <f t="shared" si="62"/>
        <v>0</v>
      </c>
      <c r="X366" s="175">
        <f t="shared" si="62"/>
        <v>0</v>
      </c>
      <c r="Y366" s="171" t="e">
        <f aca="true" t="shared" si="63" ref="Y366:Y374">X366/G360*100</f>
        <v>#DIV/0!</v>
      </c>
      <c r="Z366" s="129">
        <f>Z367</f>
        <v>51.596</v>
      </c>
      <c r="AA366" s="147">
        <f t="shared" si="50"/>
        <v>17.198666666666664</v>
      </c>
      <c r="AB366" s="245"/>
    </row>
    <row r="367" spans="1:28" ht="32.25" outlineLevel="6" thickBot="1">
      <c r="A367" s="101" t="s">
        <v>136</v>
      </c>
      <c r="B367" s="19">
        <v>951</v>
      </c>
      <c r="C367" s="9" t="s">
        <v>66</v>
      </c>
      <c r="D367" s="9" t="s">
        <v>264</v>
      </c>
      <c r="E367" s="9" t="s">
        <v>5</v>
      </c>
      <c r="F367" s="11"/>
      <c r="G367" s="129">
        <f>G368</f>
        <v>300</v>
      </c>
      <c r="H367" s="176">
        <f t="shared" si="62"/>
        <v>0</v>
      </c>
      <c r="I367" s="176">
        <f t="shared" si="62"/>
        <v>0</v>
      </c>
      <c r="J367" s="176">
        <f t="shared" si="62"/>
        <v>0</v>
      </c>
      <c r="K367" s="176">
        <f t="shared" si="62"/>
        <v>0</v>
      </c>
      <c r="L367" s="176">
        <f t="shared" si="62"/>
        <v>0</v>
      </c>
      <c r="M367" s="176">
        <f t="shared" si="62"/>
        <v>0</v>
      </c>
      <c r="N367" s="176">
        <f t="shared" si="62"/>
        <v>0</v>
      </c>
      <c r="O367" s="176">
        <f t="shared" si="62"/>
        <v>0</v>
      </c>
      <c r="P367" s="176">
        <f t="shared" si="62"/>
        <v>0</v>
      </c>
      <c r="Q367" s="176">
        <f t="shared" si="62"/>
        <v>0</v>
      </c>
      <c r="R367" s="176">
        <f t="shared" si="62"/>
        <v>0</v>
      </c>
      <c r="S367" s="176">
        <f t="shared" si="62"/>
        <v>0</v>
      </c>
      <c r="T367" s="176">
        <f t="shared" si="62"/>
        <v>0</v>
      </c>
      <c r="U367" s="176">
        <f t="shared" si="62"/>
        <v>0</v>
      </c>
      <c r="V367" s="176">
        <f t="shared" si="62"/>
        <v>0</v>
      </c>
      <c r="W367" s="176">
        <f t="shared" si="62"/>
        <v>0</v>
      </c>
      <c r="X367" s="177">
        <f t="shared" si="62"/>
        <v>0</v>
      </c>
      <c r="Y367" s="171" t="e">
        <f t="shared" si="63"/>
        <v>#DIV/0!</v>
      </c>
      <c r="Z367" s="129">
        <f>Z368</f>
        <v>51.596</v>
      </c>
      <c r="AA367" s="147">
        <f t="shared" si="50"/>
        <v>17.198666666666664</v>
      </c>
      <c r="AB367" s="245"/>
    </row>
    <row r="368" spans="1:28" ht="32.25" outlineLevel="6" thickBot="1">
      <c r="A368" s="86" t="s">
        <v>181</v>
      </c>
      <c r="B368" s="82">
        <v>951</v>
      </c>
      <c r="C368" s="83" t="s">
        <v>66</v>
      </c>
      <c r="D368" s="83" t="s">
        <v>329</v>
      </c>
      <c r="E368" s="83" t="s">
        <v>5</v>
      </c>
      <c r="F368" s="83"/>
      <c r="G368" s="131">
        <f>G369</f>
        <v>300</v>
      </c>
      <c r="H368" s="178">
        <f t="shared" si="62"/>
        <v>0</v>
      </c>
      <c r="I368" s="178">
        <f t="shared" si="62"/>
        <v>0</v>
      </c>
      <c r="J368" s="178">
        <f t="shared" si="62"/>
        <v>0</v>
      </c>
      <c r="K368" s="178">
        <f t="shared" si="62"/>
        <v>0</v>
      </c>
      <c r="L368" s="178">
        <f t="shared" si="62"/>
        <v>0</v>
      </c>
      <c r="M368" s="178">
        <f t="shared" si="62"/>
        <v>0</v>
      </c>
      <c r="N368" s="178">
        <f t="shared" si="62"/>
        <v>0</v>
      </c>
      <c r="O368" s="178">
        <f t="shared" si="62"/>
        <v>0</v>
      </c>
      <c r="P368" s="178">
        <f t="shared" si="62"/>
        <v>0</v>
      </c>
      <c r="Q368" s="178">
        <f t="shared" si="62"/>
        <v>0</v>
      </c>
      <c r="R368" s="178">
        <f t="shared" si="62"/>
        <v>0</v>
      </c>
      <c r="S368" s="178">
        <f t="shared" si="62"/>
        <v>0</v>
      </c>
      <c r="T368" s="178">
        <f t="shared" si="62"/>
        <v>0</v>
      </c>
      <c r="U368" s="178">
        <f t="shared" si="62"/>
        <v>0</v>
      </c>
      <c r="V368" s="178">
        <f t="shared" si="62"/>
        <v>0</v>
      </c>
      <c r="W368" s="178">
        <f t="shared" si="62"/>
        <v>0</v>
      </c>
      <c r="X368" s="179">
        <f t="shared" si="62"/>
        <v>0</v>
      </c>
      <c r="Y368" s="171" t="e">
        <f t="shared" si="63"/>
        <v>#DIV/0!</v>
      </c>
      <c r="Z368" s="131">
        <f>Z369</f>
        <v>51.596</v>
      </c>
      <c r="AA368" s="147">
        <f t="shared" si="50"/>
        <v>17.198666666666664</v>
      </c>
      <c r="AB368" s="245"/>
    </row>
    <row r="369" spans="1:28" ht="16.5" outlineLevel="6" thickBot="1">
      <c r="A369" s="141" t="s">
        <v>128</v>
      </c>
      <c r="B369" s="148">
        <v>951</v>
      </c>
      <c r="C369" s="142" t="s">
        <v>66</v>
      </c>
      <c r="D369" s="142" t="s">
        <v>329</v>
      </c>
      <c r="E369" s="142" t="s">
        <v>224</v>
      </c>
      <c r="F369" s="142"/>
      <c r="G369" s="143">
        <v>300</v>
      </c>
      <c r="H369" s="187">
        <f t="shared" si="62"/>
        <v>0</v>
      </c>
      <c r="I369" s="187">
        <f t="shared" si="62"/>
        <v>0</v>
      </c>
      <c r="J369" s="187">
        <f t="shared" si="62"/>
        <v>0</v>
      </c>
      <c r="K369" s="187">
        <f t="shared" si="62"/>
        <v>0</v>
      </c>
      <c r="L369" s="187">
        <f t="shared" si="62"/>
        <v>0</v>
      </c>
      <c r="M369" s="187">
        <f t="shared" si="62"/>
        <v>0</v>
      </c>
      <c r="N369" s="187">
        <f t="shared" si="62"/>
        <v>0</v>
      </c>
      <c r="O369" s="187">
        <f t="shared" si="62"/>
        <v>0</v>
      </c>
      <c r="P369" s="187">
        <f t="shared" si="62"/>
        <v>0</v>
      </c>
      <c r="Q369" s="187">
        <f t="shared" si="62"/>
        <v>0</v>
      </c>
      <c r="R369" s="187">
        <f t="shared" si="62"/>
        <v>0</v>
      </c>
      <c r="S369" s="187">
        <f t="shared" si="62"/>
        <v>0</v>
      </c>
      <c r="T369" s="187">
        <f t="shared" si="62"/>
        <v>0</v>
      </c>
      <c r="U369" s="187">
        <f t="shared" si="62"/>
        <v>0</v>
      </c>
      <c r="V369" s="187">
        <f t="shared" si="62"/>
        <v>0</v>
      </c>
      <c r="W369" s="187">
        <f t="shared" si="62"/>
        <v>0</v>
      </c>
      <c r="X369" s="188">
        <f t="shared" si="62"/>
        <v>0</v>
      </c>
      <c r="Y369" s="189" t="e">
        <f t="shared" si="63"/>
        <v>#DIV/0!</v>
      </c>
      <c r="Z369" s="143">
        <v>51.596</v>
      </c>
      <c r="AA369" s="147">
        <f t="shared" si="50"/>
        <v>17.198666666666664</v>
      </c>
      <c r="AB369" s="245"/>
    </row>
    <row r="370" spans="1:28" ht="63.75" outlineLevel="6" thickBot="1">
      <c r="A370" s="98" t="s">
        <v>73</v>
      </c>
      <c r="B370" s="18">
        <v>951</v>
      </c>
      <c r="C370" s="14" t="s">
        <v>74</v>
      </c>
      <c r="D370" s="14" t="s">
        <v>262</v>
      </c>
      <c r="E370" s="14" t="s">
        <v>5</v>
      </c>
      <c r="F370" s="14"/>
      <c r="G370" s="128">
        <f aca="true" t="shared" si="64" ref="G370:G375">G371</f>
        <v>21210</v>
      </c>
      <c r="H370" s="25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41"/>
      <c r="X370" s="58">
        <v>0</v>
      </c>
      <c r="Y370" s="54">
        <f t="shared" si="63"/>
        <v>0</v>
      </c>
      <c r="Z370" s="128">
        <f aca="true" t="shared" si="65" ref="Z370:Z375">Z371</f>
        <v>5302.5</v>
      </c>
      <c r="AA370" s="147">
        <f t="shared" si="50"/>
        <v>25</v>
      </c>
      <c r="AB370" s="245"/>
    </row>
    <row r="371" spans="1:28" ht="48" outlineLevel="6" thickBot="1">
      <c r="A371" s="101" t="s">
        <v>76</v>
      </c>
      <c r="B371" s="19">
        <v>951</v>
      </c>
      <c r="C371" s="9" t="s">
        <v>75</v>
      </c>
      <c r="D371" s="9" t="s">
        <v>262</v>
      </c>
      <c r="E371" s="9" t="s">
        <v>5</v>
      </c>
      <c r="F371" s="9"/>
      <c r="G371" s="129">
        <f t="shared" si="64"/>
        <v>21210</v>
      </c>
      <c r="H371" s="29" t="e">
        <f aca="true" t="shared" si="66" ref="H371:X373">H372</f>
        <v>#REF!</v>
      </c>
      <c r="I371" s="29" t="e">
        <f t="shared" si="66"/>
        <v>#REF!</v>
      </c>
      <c r="J371" s="29" t="e">
        <f t="shared" si="66"/>
        <v>#REF!</v>
      </c>
      <c r="K371" s="29" t="e">
        <f t="shared" si="66"/>
        <v>#REF!</v>
      </c>
      <c r="L371" s="29" t="e">
        <f t="shared" si="66"/>
        <v>#REF!</v>
      </c>
      <c r="M371" s="29" t="e">
        <f t="shared" si="66"/>
        <v>#REF!</v>
      </c>
      <c r="N371" s="29" t="e">
        <f t="shared" si="66"/>
        <v>#REF!</v>
      </c>
      <c r="O371" s="29" t="e">
        <f t="shared" si="66"/>
        <v>#REF!</v>
      </c>
      <c r="P371" s="29" t="e">
        <f t="shared" si="66"/>
        <v>#REF!</v>
      </c>
      <c r="Q371" s="29" t="e">
        <f t="shared" si="66"/>
        <v>#REF!</v>
      </c>
      <c r="R371" s="29" t="e">
        <f t="shared" si="66"/>
        <v>#REF!</v>
      </c>
      <c r="S371" s="29" t="e">
        <f t="shared" si="66"/>
        <v>#REF!</v>
      </c>
      <c r="T371" s="29" t="e">
        <f t="shared" si="66"/>
        <v>#REF!</v>
      </c>
      <c r="U371" s="29" t="e">
        <f t="shared" si="66"/>
        <v>#REF!</v>
      </c>
      <c r="V371" s="29" t="e">
        <f t="shared" si="66"/>
        <v>#REF!</v>
      </c>
      <c r="W371" s="29" t="e">
        <f t="shared" si="66"/>
        <v>#REF!</v>
      </c>
      <c r="X371" s="65" t="e">
        <f t="shared" si="66"/>
        <v>#REF!</v>
      </c>
      <c r="Y371" s="54" t="e">
        <f t="shared" si="63"/>
        <v>#REF!</v>
      </c>
      <c r="Z371" s="129">
        <f t="shared" si="65"/>
        <v>5302.5</v>
      </c>
      <c r="AA371" s="147">
        <f t="shared" si="50"/>
        <v>25</v>
      </c>
      <c r="AB371" s="245"/>
    </row>
    <row r="372" spans="1:28" ht="32.25" outlineLevel="6" thickBot="1">
      <c r="A372" s="101" t="s">
        <v>135</v>
      </c>
      <c r="B372" s="19">
        <v>951</v>
      </c>
      <c r="C372" s="9" t="s">
        <v>75</v>
      </c>
      <c r="D372" s="9" t="s">
        <v>263</v>
      </c>
      <c r="E372" s="9" t="s">
        <v>5</v>
      </c>
      <c r="F372" s="9"/>
      <c r="G372" s="129">
        <f t="shared" si="64"/>
        <v>21210</v>
      </c>
      <c r="H372" s="31" t="e">
        <f t="shared" si="66"/>
        <v>#REF!</v>
      </c>
      <c r="I372" s="31" t="e">
        <f t="shared" si="66"/>
        <v>#REF!</v>
      </c>
      <c r="J372" s="31" t="e">
        <f t="shared" si="66"/>
        <v>#REF!</v>
      </c>
      <c r="K372" s="31" t="e">
        <f t="shared" si="66"/>
        <v>#REF!</v>
      </c>
      <c r="L372" s="31" t="e">
        <f t="shared" si="66"/>
        <v>#REF!</v>
      </c>
      <c r="M372" s="31" t="e">
        <f t="shared" si="66"/>
        <v>#REF!</v>
      </c>
      <c r="N372" s="31" t="e">
        <f t="shared" si="66"/>
        <v>#REF!</v>
      </c>
      <c r="O372" s="31" t="e">
        <f t="shared" si="66"/>
        <v>#REF!</v>
      </c>
      <c r="P372" s="31" t="e">
        <f t="shared" si="66"/>
        <v>#REF!</v>
      </c>
      <c r="Q372" s="31" t="e">
        <f t="shared" si="66"/>
        <v>#REF!</v>
      </c>
      <c r="R372" s="31" t="e">
        <f t="shared" si="66"/>
        <v>#REF!</v>
      </c>
      <c r="S372" s="31" t="e">
        <f t="shared" si="66"/>
        <v>#REF!</v>
      </c>
      <c r="T372" s="31" t="e">
        <f t="shared" si="66"/>
        <v>#REF!</v>
      </c>
      <c r="U372" s="31" t="e">
        <f t="shared" si="66"/>
        <v>#REF!</v>
      </c>
      <c r="V372" s="31" t="e">
        <f t="shared" si="66"/>
        <v>#REF!</v>
      </c>
      <c r="W372" s="31" t="e">
        <f t="shared" si="66"/>
        <v>#REF!</v>
      </c>
      <c r="X372" s="59" t="e">
        <f t="shared" si="66"/>
        <v>#REF!</v>
      </c>
      <c r="Y372" s="54" t="e">
        <f t="shared" si="63"/>
        <v>#REF!</v>
      </c>
      <c r="Z372" s="129">
        <f t="shared" si="65"/>
        <v>5302.5</v>
      </c>
      <c r="AA372" s="147">
        <f t="shared" si="50"/>
        <v>25</v>
      </c>
      <c r="AB372" s="245"/>
    </row>
    <row r="373" spans="1:28" ht="32.25" outlineLevel="6" thickBot="1">
      <c r="A373" s="101" t="s">
        <v>136</v>
      </c>
      <c r="B373" s="19">
        <v>951</v>
      </c>
      <c r="C373" s="9" t="s">
        <v>75</v>
      </c>
      <c r="D373" s="9" t="s">
        <v>264</v>
      </c>
      <c r="E373" s="9" t="s">
        <v>5</v>
      </c>
      <c r="F373" s="11"/>
      <c r="G373" s="129">
        <f>G374+G377</f>
        <v>21210</v>
      </c>
      <c r="H373" s="32" t="e">
        <f t="shared" si="66"/>
        <v>#REF!</v>
      </c>
      <c r="I373" s="32" t="e">
        <f t="shared" si="66"/>
        <v>#REF!</v>
      </c>
      <c r="J373" s="32" t="e">
        <f t="shared" si="66"/>
        <v>#REF!</v>
      </c>
      <c r="K373" s="32" t="e">
        <f t="shared" si="66"/>
        <v>#REF!</v>
      </c>
      <c r="L373" s="32" t="e">
        <f t="shared" si="66"/>
        <v>#REF!</v>
      </c>
      <c r="M373" s="32" t="e">
        <f t="shared" si="66"/>
        <v>#REF!</v>
      </c>
      <c r="N373" s="32" t="e">
        <f t="shared" si="66"/>
        <v>#REF!</v>
      </c>
      <c r="O373" s="32" t="e">
        <f t="shared" si="66"/>
        <v>#REF!</v>
      </c>
      <c r="P373" s="32" t="e">
        <f t="shared" si="66"/>
        <v>#REF!</v>
      </c>
      <c r="Q373" s="32" t="e">
        <f t="shared" si="66"/>
        <v>#REF!</v>
      </c>
      <c r="R373" s="32" t="e">
        <f t="shared" si="66"/>
        <v>#REF!</v>
      </c>
      <c r="S373" s="32" t="e">
        <f t="shared" si="66"/>
        <v>#REF!</v>
      </c>
      <c r="T373" s="32" t="e">
        <f t="shared" si="66"/>
        <v>#REF!</v>
      </c>
      <c r="U373" s="32" t="e">
        <f t="shared" si="66"/>
        <v>#REF!</v>
      </c>
      <c r="V373" s="32" t="e">
        <f t="shared" si="66"/>
        <v>#REF!</v>
      </c>
      <c r="W373" s="32" t="e">
        <f t="shared" si="66"/>
        <v>#REF!</v>
      </c>
      <c r="X373" s="60" t="e">
        <f t="shared" si="66"/>
        <v>#REF!</v>
      </c>
      <c r="Y373" s="54" t="e">
        <f t="shared" si="63"/>
        <v>#REF!</v>
      </c>
      <c r="Z373" s="129">
        <f>Z374+Z377</f>
        <v>5302.5</v>
      </c>
      <c r="AA373" s="147">
        <f t="shared" si="50"/>
        <v>25</v>
      </c>
      <c r="AB373" s="245"/>
    </row>
    <row r="374" spans="1:28" ht="48" outlineLevel="6" thickBot="1">
      <c r="A374" s="5" t="s">
        <v>182</v>
      </c>
      <c r="B374" s="21">
        <v>951</v>
      </c>
      <c r="C374" s="6" t="s">
        <v>75</v>
      </c>
      <c r="D374" s="6" t="s">
        <v>330</v>
      </c>
      <c r="E374" s="6" t="s">
        <v>5</v>
      </c>
      <c r="F374" s="6"/>
      <c r="G374" s="133">
        <f t="shared" si="64"/>
        <v>3151.866</v>
      </c>
      <c r="H374" s="33" t="e">
        <f>#REF!</f>
        <v>#REF!</v>
      </c>
      <c r="I374" s="33" t="e">
        <f>#REF!</f>
        <v>#REF!</v>
      </c>
      <c r="J374" s="33" t="e">
        <f>#REF!</f>
        <v>#REF!</v>
      </c>
      <c r="K374" s="33" t="e">
        <f>#REF!</f>
        <v>#REF!</v>
      </c>
      <c r="L374" s="33" t="e">
        <f>#REF!</f>
        <v>#REF!</v>
      </c>
      <c r="M374" s="33" t="e">
        <f>#REF!</f>
        <v>#REF!</v>
      </c>
      <c r="N374" s="33" t="e">
        <f>#REF!</f>
        <v>#REF!</v>
      </c>
      <c r="O374" s="33" t="e">
        <f>#REF!</f>
        <v>#REF!</v>
      </c>
      <c r="P374" s="33" t="e">
        <f>#REF!</f>
        <v>#REF!</v>
      </c>
      <c r="Q374" s="33" t="e">
        <f>#REF!</f>
        <v>#REF!</v>
      </c>
      <c r="R374" s="33" t="e">
        <f>#REF!</f>
        <v>#REF!</v>
      </c>
      <c r="S374" s="33" t="e">
        <f>#REF!</f>
        <v>#REF!</v>
      </c>
      <c r="T374" s="33" t="e">
        <f>#REF!</f>
        <v>#REF!</v>
      </c>
      <c r="U374" s="33" t="e">
        <f>#REF!</f>
        <v>#REF!</v>
      </c>
      <c r="V374" s="33" t="e">
        <f>#REF!</f>
        <v>#REF!</v>
      </c>
      <c r="W374" s="33" t="e">
        <f>#REF!</f>
        <v>#REF!</v>
      </c>
      <c r="X374" s="61" t="e">
        <f>#REF!</f>
        <v>#REF!</v>
      </c>
      <c r="Y374" s="54" t="e">
        <f t="shared" si="63"/>
        <v>#REF!</v>
      </c>
      <c r="Z374" s="133">
        <f t="shared" si="65"/>
        <v>787.965</v>
      </c>
      <c r="AA374" s="147">
        <f t="shared" si="50"/>
        <v>24.9999524091443</v>
      </c>
      <c r="AB374" s="245"/>
    </row>
    <row r="375" spans="1:28" ht="16.5" outlineLevel="6" thickBot="1">
      <c r="A375" s="5" t="s">
        <v>131</v>
      </c>
      <c r="B375" s="21">
        <v>951</v>
      </c>
      <c r="C375" s="6" t="s">
        <v>75</v>
      </c>
      <c r="D375" s="6" t="s">
        <v>330</v>
      </c>
      <c r="E375" s="6" t="s">
        <v>129</v>
      </c>
      <c r="F375" s="6"/>
      <c r="G375" s="133">
        <f t="shared" si="64"/>
        <v>3151.866</v>
      </c>
      <c r="H375" s="50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74"/>
      <c r="Y375" s="54"/>
      <c r="Z375" s="133">
        <f t="shared" si="65"/>
        <v>787.965</v>
      </c>
      <c r="AA375" s="147">
        <f t="shared" si="50"/>
        <v>24.9999524091443</v>
      </c>
      <c r="AB375" s="245"/>
    </row>
    <row r="376" spans="1:28" ht="16.5" outlineLevel="6" thickBot="1">
      <c r="A376" s="80" t="s">
        <v>132</v>
      </c>
      <c r="B376" s="84">
        <v>951</v>
      </c>
      <c r="C376" s="85" t="s">
        <v>75</v>
      </c>
      <c r="D376" s="85" t="s">
        <v>330</v>
      </c>
      <c r="E376" s="85" t="s">
        <v>130</v>
      </c>
      <c r="F376" s="85"/>
      <c r="G376" s="130">
        <v>3151.866</v>
      </c>
      <c r="H376" s="50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74"/>
      <c r="Y376" s="54"/>
      <c r="Z376" s="130">
        <v>787.965</v>
      </c>
      <c r="AA376" s="147">
        <f t="shared" si="50"/>
        <v>24.9999524091443</v>
      </c>
      <c r="AB376" s="245"/>
    </row>
    <row r="377" spans="1:28" ht="48" outlineLevel="6" thickBot="1">
      <c r="A377" s="5" t="s">
        <v>413</v>
      </c>
      <c r="B377" s="21">
        <v>951</v>
      </c>
      <c r="C377" s="6" t="s">
        <v>75</v>
      </c>
      <c r="D377" s="6" t="s">
        <v>407</v>
      </c>
      <c r="E377" s="6" t="s">
        <v>5</v>
      </c>
      <c r="F377" s="6"/>
      <c r="G377" s="133">
        <f>G378</f>
        <v>18058.134</v>
      </c>
      <c r="H377" s="50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74"/>
      <c r="Y377" s="54"/>
      <c r="Z377" s="133">
        <f>Z378</f>
        <v>4514.535</v>
      </c>
      <c r="AA377" s="147">
        <f t="shared" si="50"/>
        <v>25.00000830650609</v>
      </c>
      <c r="AB377" s="245"/>
    </row>
    <row r="378" spans="1:28" ht="16.5" outlineLevel="6" thickBot="1">
      <c r="A378" s="5" t="s">
        <v>131</v>
      </c>
      <c r="B378" s="21">
        <v>951</v>
      </c>
      <c r="C378" s="6" t="s">
        <v>75</v>
      </c>
      <c r="D378" s="6" t="s">
        <v>407</v>
      </c>
      <c r="E378" s="6" t="s">
        <v>129</v>
      </c>
      <c r="F378" s="6"/>
      <c r="G378" s="133">
        <f>G379</f>
        <v>18058.134</v>
      </c>
      <c r="H378" s="50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74"/>
      <c r="Y378" s="54"/>
      <c r="Z378" s="133">
        <f>Z379</f>
        <v>4514.535</v>
      </c>
      <c r="AA378" s="147">
        <f t="shared" si="50"/>
        <v>25.00000830650609</v>
      </c>
      <c r="AB378" s="245"/>
    </row>
    <row r="379" spans="1:28" ht="16.5" outlineLevel="6" thickBot="1">
      <c r="A379" s="80" t="s">
        <v>132</v>
      </c>
      <c r="B379" s="84">
        <v>951</v>
      </c>
      <c r="C379" s="85" t="s">
        <v>75</v>
      </c>
      <c r="D379" s="85" t="s">
        <v>407</v>
      </c>
      <c r="E379" s="85" t="s">
        <v>130</v>
      </c>
      <c r="F379" s="85"/>
      <c r="G379" s="130">
        <v>18058.134</v>
      </c>
      <c r="H379" s="50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74"/>
      <c r="Y379" s="54"/>
      <c r="Z379" s="130">
        <v>4514.535</v>
      </c>
      <c r="AA379" s="147">
        <f t="shared" si="50"/>
        <v>25.00000830650609</v>
      </c>
      <c r="AB379" s="245"/>
    </row>
    <row r="380" spans="1:28" ht="43.5" outlineLevel="6" thickBot="1">
      <c r="A380" s="93" t="s">
        <v>63</v>
      </c>
      <c r="B380" s="94" t="s">
        <v>62</v>
      </c>
      <c r="C380" s="94" t="s">
        <v>61</v>
      </c>
      <c r="D380" s="94" t="s">
        <v>262</v>
      </c>
      <c r="E380" s="94" t="s">
        <v>5</v>
      </c>
      <c r="F380" s="95"/>
      <c r="G380" s="161">
        <f>G381+G483</f>
        <v>444964.78799999994</v>
      </c>
      <c r="H380" s="50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74"/>
      <c r="Y380" s="54"/>
      <c r="Z380" s="161">
        <f>Z381+Z483</f>
        <v>105103.87499999999</v>
      </c>
      <c r="AA380" s="147">
        <f t="shared" si="50"/>
        <v>23.620717376854547</v>
      </c>
      <c r="AB380" s="245"/>
    </row>
    <row r="381" spans="1:28" ht="19.5" outlineLevel="6" thickBot="1">
      <c r="A381" s="98" t="s">
        <v>47</v>
      </c>
      <c r="B381" s="18">
        <v>953</v>
      </c>
      <c r="C381" s="14" t="s">
        <v>46</v>
      </c>
      <c r="D381" s="14" t="s">
        <v>262</v>
      </c>
      <c r="E381" s="14" t="s">
        <v>5</v>
      </c>
      <c r="F381" s="14"/>
      <c r="G381" s="162">
        <f>G382+G406+G437+G448+G465</f>
        <v>440758.78799999994</v>
      </c>
      <c r="H381" s="50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74"/>
      <c r="Y381" s="54"/>
      <c r="Z381" s="162">
        <f>Z382+Z406+Z437+Z448+Z465</f>
        <v>103803.87499999999</v>
      </c>
      <c r="AA381" s="147">
        <f t="shared" si="50"/>
        <v>23.551175342645692</v>
      </c>
      <c r="AB381" s="245"/>
    </row>
    <row r="382" spans="1:28" ht="19.5" outlineLevel="6" thickBot="1">
      <c r="A382" s="98" t="s">
        <v>133</v>
      </c>
      <c r="B382" s="18">
        <v>953</v>
      </c>
      <c r="C382" s="14" t="s">
        <v>18</v>
      </c>
      <c r="D382" s="14" t="s">
        <v>262</v>
      </c>
      <c r="E382" s="14" t="s">
        <v>5</v>
      </c>
      <c r="F382" s="14"/>
      <c r="G382" s="162">
        <f>G387+G383</f>
        <v>98037</v>
      </c>
      <c r="H382" s="50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74"/>
      <c r="Y382" s="54"/>
      <c r="Z382" s="162">
        <f>Z387+Z383</f>
        <v>24433.824</v>
      </c>
      <c r="AA382" s="147">
        <f t="shared" si="50"/>
        <v>24.923063741240554</v>
      </c>
      <c r="AB382" s="245"/>
    </row>
    <row r="383" spans="1:28" ht="32.25" outlineLevel="6" thickBot="1">
      <c r="A383" s="101" t="s">
        <v>135</v>
      </c>
      <c r="B383" s="19">
        <v>953</v>
      </c>
      <c r="C383" s="9" t="s">
        <v>18</v>
      </c>
      <c r="D383" s="9" t="s">
        <v>263</v>
      </c>
      <c r="E383" s="9" t="s">
        <v>5</v>
      </c>
      <c r="F383" s="9"/>
      <c r="G383" s="157">
        <f>G384</f>
        <v>0</v>
      </c>
      <c r="H383" s="50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74"/>
      <c r="Y383" s="54"/>
      <c r="Z383" s="157">
        <f>Z384</f>
        <v>0</v>
      </c>
      <c r="AA383" s="147">
        <v>0</v>
      </c>
      <c r="AB383" s="245"/>
    </row>
    <row r="384" spans="1:28" ht="18.75" customHeight="1" outlineLevel="6" thickBot="1">
      <c r="A384" s="101" t="s">
        <v>136</v>
      </c>
      <c r="B384" s="19">
        <v>953</v>
      </c>
      <c r="C384" s="9" t="s">
        <v>18</v>
      </c>
      <c r="D384" s="9" t="s">
        <v>264</v>
      </c>
      <c r="E384" s="9" t="s">
        <v>5</v>
      </c>
      <c r="F384" s="9"/>
      <c r="G384" s="157">
        <f>G385</f>
        <v>0</v>
      </c>
      <c r="H384" s="50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74"/>
      <c r="Y384" s="54"/>
      <c r="Z384" s="157">
        <f>Z385</f>
        <v>0</v>
      </c>
      <c r="AA384" s="147">
        <v>0</v>
      </c>
      <c r="AB384" s="245"/>
    </row>
    <row r="385" spans="1:28" ht="32.25" outlineLevel="6" thickBot="1">
      <c r="A385" s="86" t="s">
        <v>394</v>
      </c>
      <c r="B385" s="82">
        <v>953</v>
      </c>
      <c r="C385" s="83" t="s">
        <v>18</v>
      </c>
      <c r="D385" s="83" t="s">
        <v>411</v>
      </c>
      <c r="E385" s="83" t="s">
        <v>5</v>
      </c>
      <c r="F385" s="83"/>
      <c r="G385" s="158">
        <f>G386</f>
        <v>0</v>
      </c>
      <c r="H385" s="25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41"/>
      <c r="X385" s="66"/>
      <c r="Y385" s="54">
        <v>0</v>
      </c>
      <c r="Z385" s="158">
        <f>Z386</f>
        <v>0</v>
      </c>
      <c r="AA385" s="147">
        <v>0</v>
      </c>
      <c r="AB385" s="245"/>
    </row>
    <row r="386" spans="1:28" ht="16.5" outlineLevel="6" thickBot="1">
      <c r="A386" s="141" t="s">
        <v>87</v>
      </c>
      <c r="B386" s="148">
        <v>953</v>
      </c>
      <c r="C386" s="142" t="s">
        <v>18</v>
      </c>
      <c r="D386" s="142" t="s">
        <v>411</v>
      </c>
      <c r="E386" s="142" t="s">
        <v>88</v>
      </c>
      <c r="F386" s="142"/>
      <c r="G386" s="235">
        <v>0</v>
      </c>
      <c r="H386" s="236" t="e">
        <f>H387+#REF!</f>
        <v>#REF!</v>
      </c>
      <c r="I386" s="236" t="e">
        <f>I387+#REF!</f>
        <v>#REF!</v>
      </c>
      <c r="J386" s="236" t="e">
        <f>J387+#REF!</f>
        <v>#REF!</v>
      </c>
      <c r="K386" s="236" t="e">
        <f>K387+#REF!</f>
        <v>#REF!</v>
      </c>
      <c r="L386" s="236" t="e">
        <f>L387+#REF!</f>
        <v>#REF!</v>
      </c>
      <c r="M386" s="236" t="e">
        <f>M387+#REF!</f>
        <v>#REF!</v>
      </c>
      <c r="N386" s="236" t="e">
        <f>N387+#REF!</f>
        <v>#REF!</v>
      </c>
      <c r="O386" s="236" t="e">
        <f>O387+#REF!</f>
        <v>#REF!</v>
      </c>
      <c r="P386" s="236" t="e">
        <f>P387+#REF!</f>
        <v>#REF!</v>
      </c>
      <c r="Q386" s="236" t="e">
        <f>Q387+#REF!</f>
        <v>#REF!</v>
      </c>
      <c r="R386" s="236" t="e">
        <f>R387+#REF!</f>
        <v>#REF!</v>
      </c>
      <c r="S386" s="236" t="e">
        <f>S387+#REF!</f>
        <v>#REF!</v>
      </c>
      <c r="T386" s="236" t="e">
        <f>T387+#REF!</f>
        <v>#REF!</v>
      </c>
      <c r="U386" s="236" t="e">
        <f>U387+#REF!</f>
        <v>#REF!</v>
      </c>
      <c r="V386" s="236" t="e">
        <f>V387+#REF!</f>
        <v>#REF!</v>
      </c>
      <c r="W386" s="236" t="e">
        <f>W387+#REF!</f>
        <v>#REF!</v>
      </c>
      <c r="X386" s="237" t="e">
        <f>X387+#REF!</f>
        <v>#REF!</v>
      </c>
      <c r="Y386" s="149" t="e">
        <f>X386/G380*100</f>
        <v>#REF!</v>
      </c>
      <c r="Z386" s="235">
        <v>0</v>
      </c>
      <c r="AA386" s="147">
        <v>0</v>
      </c>
      <c r="AB386" s="245"/>
    </row>
    <row r="387" spans="1:28" ht="19.5" outlineLevel="6" thickBot="1">
      <c r="A387" s="72" t="s">
        <v>240</v>
      </c>
      <c r="B387" s="19">
        <v>953</v>
      </c>
      <c r="C387" s="9" t="s">
        <v>18</v>
      </c>
      <c r="D387" s="9" t="s">
        <v>331</v>
      </c>
      <c r="E387" s="9" t="s">
        <v>5</v>
      </c>
      <c r="F387" s="9"/>
      <c r="G387" s="157">
        <f>G388+G398+G402</f>
        <v>98037</v>
      </c>
      <c r="H387" s="29" t="e">
        <f>H393+H398+#REF!+H480</f>
        <v>#REF!</v>
      </c>
      <c r="I387" s="29" t="e">
        <f>I393+I398+#REF!+I480</f>
        <v>#REF!</v>
      </c>
      <c r="J387" s="29" t="e">
        <f>J393+J398+#REF!+J480</f>
        <v>#REF!</v>
      </c>
      <c r="K387" s="29" t="e">
        <f>K393+K398+#REF!+K480</f>
        <v>#REF!</v>
      </c>
      <c r="L387" s="29" t="e">
        <f>L393+L398+#REF!+L480</f>
        <v>#REF!</v>
      </c>
      <c r="M387" s="29" t="e">
        <f>M393+M398+#REF!+M480</f>
        <v>#REF!</v>
      </c>
      <c r="N387" s="29" t="e">
        <f>N393+N398+#REF!+N480</f>
        <v>#REF!</v>
      </c>
      <c r="O387" s="29" t="e">
        <f>O393+O398+#REF!+O480</f>
        <v>#REF!</v>
      </c>
      <c r="P387" s="29" t="e">
        <f>P393+P398+#REF!+P480</f>
        <v>#REF!</v>
      </c>
      <c r="Q387" s="29" t="e">
        <f>Q393+Q398+#REF!+Q480</f>
        <v>#REF!</v>
      </c>
      <c r="R387" s="29" t="e">
        <f>R393+R398+#REF!+R480</f>
        <v>#REF!</v>
      </c>
      <c r="S387" s="29" t="e">
        <f>S393+S398+#REF!+S480</f>
        <v>#REF!</v>
      </c>
      <c r="T387" s="29" t="e">
        <f>T393+T398+#REF!+T480</f>
        <v>#REF!</v>
      </c>
      <c r="U387" s="29" t="e">
        <f>U393+U398+#REF!+U480</f>
        <v>#REF!</v>
      </c>
      <c r="V387" s="29" t="e">
        <f>V393+V398+#REF!+V480</f>
        <v>#REF!</v>
      </c>
      <c r="W387" s="29" t="e">
        <f>W393+W398+#REF!+W480</f>
        <v>#REF!</v>
      </c>
      <c r="X387" s="29" t="e">
        <f>X393+X398+#REF!+X480</f>
        <v>#REF!</v>
      </c>
      <c r="Y387" s="54" t="e">
        <f>X387/G381*100</f>
        <v>#REF!</v>
      </c>
      <c r="Z387" s="157">
        <f>Z388+Z398+Z402</f>
        <v>24433.824</v>
      </c>
      <c r="AA387" s="147">
        <f t="shared" si="50"/>
        <v>24.923063741240554</v>
      </c>
      <c r="AB387" s="245"/>
    </row>
    <row r="388" spans="1:28" ht="19.5" outlineLevel="6" thickBot="1">
      <c r="A388" s="72" t="s">
        <v>183</v>
      </c>
      <c r="B388" s="19">
        <v>953</v>
      </c>
      <c r="C388" s="9" t="s">
        <v>18</v>
      </c>
      <c r="D388" s="9" t="s">
        <v>332</v>
      </c>
      <c r="E388" s="9" t="s">
        <v>5</v>
      </c>
      <c r="F388" s="11"/>
      <c r="G388" s="157">
        <f>G389+G392+G395</f>
        <v>98037</v>
      </c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40"/>
      <c r="Y388" s="54"/>
      <c r="Z388" s="157">
        <f>Z389+Z392+Z395</f>
        <v>24433.824</v>
      </c>
      <c r="AA388" s="147">
        <f t="shared" si="50"/>
        <v>24.923063741240554</v>
      </c>
      <c r="AB388" s="245"/>
    </row>
    <row r="389" spans="1:28" ht="32.25" outlineLevel="6" thickBot="1">
      <c r="A389" s="86" t="s">
        <v>159</v>
      </c>
      <c r="B389" s="82">
        <v>953</v>
      </c>
      <c r="C389" s="83" t="s">
        <v>18</v>
      </c>
      <c r="D389" s="83" t="s">
        <v>333</v>
      </c>
      <c r="E389" s="83" t="s">
        <v>5</v>
      </c>
      <c r="F389" s="83"/>
      <c r="G389" s="158">
        <f>G390</f>
        <v>32000</v>
      </c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40"/>
      <c r="Y389" s="54"/>
      <c r="Z389" s="158">
        <f>Z390</f>
        <v>10053.824</v>
      </c>
      <c r="AA389" s="147">
        <f t="shared" si="50"/>
        <v>31.418200000000002</v>
      </c>
      <c r="AB389" s="245"/>
    </row>
    <row r="390" spans="1:28" ht="19.5" outlineLevel="6" thickBot="1">
      <c r="A390" s="5" t="s">
        <v>120</v>
      </c>
      <c r="B390" s="21">
        <v>953</v>
      </c>
      <c r="C390" s="6" t="s">
        <v>18</v>
      </c>
      <c r="D390" s="6" t="s">
        <v>333</v>
      </c>
      <c r="E390" s="6" t="s">
        <v>119</v>
      </c>
      <c r="F390" s="6"/>
      <c r="G390" s="159">
        <f>G391</f>
        <v>32000</v>
      </c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40"/>
      <c r="Y390" s="54"/>
      <c r="Z390" s="159">
        <f>Z391</f>
        <v>10053.824</v>
      </c>
      <c r="AA390" s="147">
        <f t="shared" si="50"/>
        <v>31.418200000000002</v>
      </c>
      <c r="AB390" s="245"/>
    </row>
    <row r="391" spans="1:28" ht="48" outlineLevel="6" thickBot="1">
      <c r="A391" s="90" t="s">
        <v>207</v>
      </c>
      <c r="B391" s="84">
        <v>953</v>
      </c>
      <c r="C391" s="85" t="s">
        <v>18</v>
      </c>
      <c r="D391" s="85" t="s">
        <v>333</v>
      </c>
      <c r="E391" s="85" t="s">
        <v>89</v>
      </c>
      <c r="F391" s="85"/>
      <c r="G391" s="160">
        <v>32000</v>
      </c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40"/>
      <c r="Y391" s="54"/>
      <c r="Z391" s="160">
        <v>10053.824</v>
      </c>
      <c r="AA391" s="147">
        <f t="shared" si="50"/>
        <v>31.418200000000002</v>
      </c>
      <c r="AB391" s="245"/>
    </row>
    <row r="392" spans="1:28" ht="63.75" outlineLevel="6" thickBot="1">
      <c r="A392" s="103" t="s">
        <v>184</v>
      </c>
      <c r="B392" s="82">
        <v>953</v>
      </c>
      <c r="C392" s="83" t="s">
        <v>18</v>
      </c>
      <c r="D392" s="83" t="s">
        <v>334</v>
      </c>
      <c r="E392" s="83" t="s">
        <v>5</v>
      </c>
      <c r="F392" s="83"/>
      <c r="G392" s="158">
        <f>G393</f>
        <v>66037</v>
      </c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40"/>
      <c r="Y392" s="54"/>
      <c r="Z392" s="158">
        <f>Z393</f>
        <v>14300</v>
      </c>
      <c r="AA392" s="147">
        <f t="shared" si="50"/>
        <v>21.654527007586655</v>
      </c>
      <c r="AB392" s="245"/>
    </row>
    <row r="393" spans="1:28" ht="16.5" outlineLevel="6" thickBot="1">
      <c r="A393" s="5" t="s">
        <v>120</v>
      </c>
      <c r="B393" s="21">
        <v>953</v>
      </c>
      <c r="C393" s="6" t="s">
        <v>18</v>
      </c>
      <c r="D393" s="6" t="s">
        <v>334</v>
      </c>
      <c r="E393" s="6" t="s">
        <v>119</v>
      </c>
      <c r="F393" s="6"/>
      <c r="G393" s="159">
        <f>G394</f>
        <v>66037</v>
      </c>
      <c r="H393" s="32">
        <f aca="true" t="shared" si="67" ref="H393:X393">H394</f>
        <v>0</v>
      </c>
      <c r="I393" s="32">
        <f t="shared" si="67"/>
        <v>0</v>
      </c>
      <c r="J393" s="32">
        <f t="shared" si="67"/>
        <v>0</v>
      </c>
      <c r="K393" s="32">
        <f t="shared" si="67"/>
        <v>0</v>
      </c>
      <c r="L393" s="32">
        <f t="shared" si="67"/>
        <v>0</v>
      </c>
      <c r="M393" s="32">
        <f t="shared" si="67"/>
        <v>0</v>
      </c>
      <c r="N393" s="32">
        <f t="shared" si="67"/>
        <v>0</v>
      </c>
      <c r="O393" s="32">
        <f t="shared" si="67"/>
        <v>0</v>
      </c>
      <c r="P393" s="32">
        <f t="shared" si="67"/>
        <v>0</v>
      </c>
      <c r="Q393" s="32">
        <f t="shared" si="67"/>
        <v>0</v>
      </c>
      <c r="R393" s="32">
        <f t="shared" si="67"/>
        <v>0</v>
      </c>
      <c r="S393" s="32">
        <f t="shared" si="67"/>
        <v>0</v>
      </c>
      <c r="T393" s="32">
        <f t="shared" si="67"/>
        <v>0</v>
      </c>
      <c r="U393" s="32">
        <f t="shared" si="67"/>
        <v>0</v>
      </c>
      <c r="V393" s="32">
        <f t="shared" si="67"/>
        <v>0</v>
      </c>
      <c r="W393" s="32">
        <f t="shared" si="67"/>
        <v>0</v>
      </c>
      <c r="X393" s="60">
        <f t="shared" si="67"/>
        <v>34477.81647</v>
      </c>
      <c r="Y393" s="54">
        <f>X393/G387*100</f>
        <v>35.16816759998776</v>
      </c>
      <c r="Z393" s="159">
        <f>Z394</f>
        <v>14300</v>
      </c>
      <c r="AA393" s="147">
        <f t="shared" si="50"/>
        <v>21.654527007586655</v>
      </c>
      <c r="AB393" s="245"/>
    </row>
    <row r="394" spans="1:28" ht="48" outlineLevel="6" thickBot="1">
      <c r="A394" s="90" t="s">
        <v>207</v>
      </c>
      <c r="B394" s="84">
        <v>953</v>
      </c>
      <c r="C394" s="85" t="s">
        <v>18</v>
      </c>
      <c r="D394" s="85" t="s">
        <v>334</v>
      </c>
      <c r="E394" s="85" t="s">
        <v>89</v>
      </c>
      <c r="F394" s="85"/>
      <c r="G394" s="160">
        <v>66037</v>
      </c>
      <c r="H394" s="33">
        <f aca="true" t="shared" si="68" ref="H394:X394">H396</f>
        <v>0</v>
      </c>
      <c r="I394" s="33">
        <f t="shared" si="68"/>
        <v>0</v>
      </c>
      <c r="J394" s="33">
        <f t="shared" si="68"/>
        <v>0</v>
      </c>
      <c r="K394" s="33">
        <f t="shared" si="68"/>
        <v>0</v>
      </c>
      <c r="L394" s="33">
        <f t="shared" si="68"/>
        <v>0</v>
      </c>
      <c r="M394" s="33">
        <f t="shared" si="68"/>
        <v>0</v>
      </c>
      <c r="N394" s="33">
        <f t="shared" si="68"/>
        <v>0</v>
      </c>
      <c r="O394" s="33">
        <f t="shared" si="68"/>
        <v>0</v>
      </c>
      <c r="P394" s="33">
        <f t="shared" si="68"/>
        <v>0</v>
      </c>
      <c r="Q394" s="33">
        <f t="shared" si="68"/>
        <v>0</v>
      </c>
      <c r="R394" s="33">
        <f t="shared" si="68"/>
        <v>0</v>
      </c>
      <c r="S394" s="33">
        <f t="shared" si="68"/>
        <v>0</v>
      </c>
      <c r="T394" s="33">
        <f t="shared" si="68"/>
        <v>0</v>
      </c>
      <c r="U394" s="33">
        <f t="shared" si="68"/>
        <v>0</v>
      </c>
      <c r="V394" s="33">
        <f t="shared" si="68"/>
        <v>0</v>
      </c>
      <c r="W394" s="33">
        <f t="shared" si="68"/>
        <v>0</v>
      </c>
      <c r="X394" s="61">
        <f t="shared" si="68"/>
        <v>34477.81647</v>
      </c>
      <c r="Y394" s="54">
        <f>X394/G388*100</f>
        <v>35.16816759998776</v>
      </c>
      <c r="Z394" s="160">
        <v>14300</v>
      </c>
      <c r="AA394" s="147">
        <f t="shared" si="50"/>
        <v>21.654527007586655</v>
      </c>
      <c r="AB394" s="245"/>
    </row>
    <row r="395" spans="1:28" ht="32.25" outlineLevel="6" thickBot="1">
      <c r="A395" s="113" t="s">
        <v>185</v>
      </c>
      <c r="B395" s="119">
        <v>953</v>
      </c>
      <c r="C395" s="83" t="s">
        <v>18</v>
      </c>
      <c r="D395" s="83" t="s">
        <v>335</v>
      </c>
      <c r="E395" s="83" t="s">
        <v>5</v>
      </c>
      <c r="F395" s="83"/>
      <c r="G395" s="158">
        <f>G396</f>
        <v>0</v>
      </c>
      <c r="H395" s="50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74"/>
      <c r="Y395" s="54"/>
      <c r="Z395" s="158">
        <f>Z396</f>
        <v>80</v>
      </c>
      <c r="AA395" s="147">
        <v>0</v>
      </c>
      <c r="AB395" s="245"/>
    </row>
    <row r="396" spans="1:28" ht="16.5" outlineLevel="6" thickBot="1">
      <c r="A396" s="5" t="s">
        <v>120</v>
      </c>
      <c r="B396" s="21">
        <v>953</v>
      </c>
      <c r="C396" s="6" t="s">
        <v>18</v>
      </c>
      <c r="D396" s="6" t="s">
        <v>335</v>
      </c>
      <c r="E396" s="6" t="s">
        <v>119</v>
      </c>
      <c r="F396" s="6"/>
      <c r="G396" s="159">
        <f>G397</f>
        <v>0</v>
      </c>
      <c r="H396" s="26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42"/>
      <c r="X396" s="58">
        <v>34477.81647</v>
      </c>
      <c r="Y396" s="54">
        <f>X396/G390*100</f>
        <v>107.74317646875001</v>
      </c>
      <c r="Z396" s="159">
        <f>Z397</f>
        <v>80</v>
      </c>
      <c r="AA396" s="147">
        <v>0</v>
      </c>
      <c r="AB396" s="245"/>
    </row>
    <row r="397" spans="1:28" ht="16.5" outlineLevel="6" thickBot="1">
      <c r="A397" s="88" t="s">
        <v>87</v>
      </c>
      <c r="B397" s="120">
        <v>953</v>
      </c>
      <c r="C397" s="85" t="s">
        <v>18</v>
      </c>
      <c r="D397" s="85" t="s">
        <v>335</v>
      </c>
      <c r="E397" s="85" t="s">
        <v>88</v>
      </c>
      <c r="F397" s="85"/>
      <c r="G397" s="160">
        <v>0</v>
      </c>
      <c r="H397" s="50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67"/>
      <c r="Y397" s="54"/>
      <c r="Z397" s="160">
        <v>80</v>
      </c>
      <c r="AA397" s="147">
        <v>0</v>
      </c>
      <c r="AB397" s="245"/>
    </row>
    <row r="398" spans="1:28" ht="32.25" outlineLevel="6" thickBot="1">
      <c r="A398" s="121" t="s">
        <v>241</v>
      </c>
      <c r="B398" s="125">
        <v>953</v>
      </c>
      <c r="C398" s="9" t="s">
        <v>18</v>
      </c>
      <c r="D398" s="9" t="s">
        <v>336</v>
      </c>
      <c r="E398" s="9" t="s">
        <v>5</v>
      </c>
      <c r="F398" s="9"/>
      <c r="G398" s="136">
        <f>G399</f>
        <v>0</v>
      </c>
      <c r="H398" s="31" t="e">
        <f>H399+#REF!+H421+H416</f>
        <v>#REF!</v>
      </c>
      <c r="I398" s="31" t="e">
        <f>I399+#REF!+I421+I416</f>
        <v>#REF!</v>
      </c>
      <c r="J398" s="31" t="e">
        <f>J399+#REF!+J421+J416</f>
        <v>#REF!</v>
      </c>
      <c r="K398" s="31" t="e">
        <f>K399+#REF!+K421+K416</f>
        <v>#REF!</v>
      </c>
      <c r="L398" s="31" t="e">
        <f>L399+#REF!+L421+L416</f>
        <v>#REF!</v>
      </c>
      <c r="M398" s="31" t="e">
        <f>M399+#REF!+M421+M416</f>
        <v>#REF!</v>
      </c>
      <c r="N398" s="31" t="e">
        <f>N399+#REF!+N421+N416</f>
        <v>#REF!</v>
      </c>
      <c r="O398" s="31" t="e">
        <f>O399+#REF!+O421+O416</f>
        <v>#REF!</v>
      </c>
      <c r="P398" s="31" t="e">
        <f>P399+#REF!+P421+P416</f>
        <v>#REF!</v>
      </c>
      <c r="Q398" s="31" t="e">
        <f>Q399+#REF!+Q421+Q416</f>
        <v>#REF!</v>
      </c>
      <c r="R398" s="31" t="e">
        <f>R399+#REF!+R421+R416</f>
        <v>#REF!</v>
      </c>
      <c r="S398" s="31" t="e">
        <f>S399+#REF!+S421+S416</f>
        <v>#REF!</v>
      </c>
      <c r="T398" s="31" t="e">
        <f>T399+#REF!+T421+T416</f>
        <v>#REF!</v>
      </c>
      <c r="U398" s="31" t="e">
        <f>U399+#REF!+U421+U416</f>
        <v>#REF!</v>
      </c>
      <c r="V398" s="31" t="e">
        <f>V399+#REF!+V421+V416</f>
        <v>#REF!</v>
      </c>
      <c r="W398" s="31" t="e">
        <f>W399+#REF!+W421+W416</f>
        <v>#REF!</v>
      </c>
      <c r="X398" s="31" t="e">
        <f>X399+#REF!+X421+X416</f>
        <v>#REF!</v>
      </c>
      <c r="Y398" s="54" t="e">
        <f>X398/G392*100</f>
        <v>#REF!</v>
      </c>
      <c r="Z398" s="136">
        <f>Z399</f>
        <v>0</v>
      </c>
      <c r="AA398" s="147">
        <v>0</v>
      </c>
      <c r="AB398" s="245"/>
    </row>
    <row r="399" spans="1:28" ht="32.25" outlineLevel="6" thickBot="1">
      <c r="A399" s="113" t="s">
        <v>186</v>
      </c>
      <c r="B399" s="119">
        <v>953</v>
      </c>
      <c r="C399" s="83" t="s">
        <v>18</v>
      </c>
      <c r="D399" s="83" t="s">
        <v>337</v>
      </c>
      <c r="E399" s="83" t="s">
        <v>5</v>
      </c>
      <c r="F399" s="83"/>
      <c r="G399" s="137">
        <f>G400</f>
        <v>0</v>
      </c>
      <c r="H399" s="32">
        <f aca="true" t="shared" si="69" ref="H399:X399">H400</f>
        <v>0</v>
      </c>
      <c r="I399" s="32">
        <f t="shared" si="69"/>
        <v>0</v>
      </c>
      <c r="J399" s="32">
        <f t="shared" si="69"/>
        <v>0</v>
      </c>
      <c r="K399" s="32">
        <f t="shared" si="69"/>
        <v>0</v>
      </c>
      <c r="L399" s="32">
        <f t="shared" si="69"/>
        <v>0</v>
      </c>
      <c r="M399" s="32">
        <f t="shared" si="69"/>
        <v>0</v>
      </c>
      <c r="N399" s="32">
        <f t="shared" si="69"/>
        <v>0</v>
      </c>
      <c r="O399" s="32">
        <f t="shared" si="69"/>
        <v>0</v>
      </c>
      <c r="P399" s="32">
        <f t="shared" si="69"/>
        <v>0</v>
      </c>
      <c r="Q399" s="32">
        <f t="shared" si="69"/>
        <v>0</v>
      </c>
      <c r="R399" s="32">
        <f t="shared" si="69"/>
        <v>0</v>
      </c>
      <c r="S399" s="32">
        <f t="shared" si="69"/>
        <v>0</v>
      </c>
      <c r="T399" s="32">
        <f t="shared" si="69"/>
        <v>0</v>
      </c>
      <c r="U399" s="32">
        <f t="shared" si="69"/>
        <v>0</v>
      </c>
      <c r="V399" s="32">
        <f t="shared" si="69"/>
        <v>0</v>
      </c>
      <c r="W399" s="32">
        <f t="shared" si="69"/>
        <v>0</v>
      </c>
      <c r="X399" s="63">
        <f t="shared" si="69"/>
        <v>48148.89725</v>
      </c>
      <c r="Y399" s="54">
        <f>X399/G393*100</f>
        <v>72.91199971228252</v>
      </c>
      <c r="Z399" s="137">
        <f>Z400</f>
        <v>0</v>
      </c>
      <c r="AA399" s="147">
        <v>0</v>
      </c>
      <c r="AB399" s="245"/>
    </row>
    <row r="400" spans="1:28" ht="16.5" outlineLevel="6" thickBot="1">
      <c r="A400" s="5" t="s">
        <v>120</v>
      </c>
      <c r="B400" s="21">
        <v>953</v>
      </c>
      <c r="C400" s="6" t="s">
        <v>18</v>
      </c>
      <c r="D400" s="6" t="s">
        <v>337</v>
      </c>
      <c r="E400" s="6" t="s">
        <v>119</v>
      </c>
      <c r="F400" s="6"/>
      <c r="G400" s="138">
        <f>G401</f>
        <v>0</v>
      </c>
      <c r="H400" s="33">
        <f aca="true" t="shared" si="70" ref="H400:X400">H411</f>
        <v>0</v>
      </c>
      <c r="I400" s="33">
        <f t="shared" si="70"/>
        <v>0</v>
      </c>
      <c r="J400" s="33">
        <f t="shared" si="70"/>
        <v>0</v>
      </c>
      <c r="K400" s="33">
        <f t="shared" si="70"/>
        <v>0</v>
      </c>
      <c r="L400" s="33">
        <f t="shared" si="70"/>
        <v>0</v>
      </c>
      <c r="M400" s="33">
        <f t="shared" si="70"/>
        <v>0</v>
      </c>
      <c r="N400" s="33">
        <f t="shared" si="70"/>
        <v>0</v>
      </c>
      <c r="O400" s="33">
        <f t="shared" si="70"/>
        <v>0</v>
      </c>
      <c r="P400" s="33">
        <f t="shared" si="70"/>
        <v>0</v>
      </c>
      <c r="Q400" s="33">
        <f t="shared" si="70"/>
        <v>0</v>
      </c>
      <c r="R400" s="33">
        <f t="shared" si="70"/>
        <v>0</v>
      </c>
      <c r="S400" s="33">
        <f t="shared" si="70"/>
        <v>0</v>
      </c>
      <c r="T400" s="33">
        <f t="shared" si="70"/>
        <v>0</v>
      </c>
      <c r="U400" s="33">
        <f t="shared" si="70"/>
        <v>0</v>
      </c>
      <c r="V400" s="33">
        <f t="shared" si="70"/>
        <v>0</v>
      </c>
      <c r="W400" s="33">
        <f t="shared" si="70"/>
        <v>0</v>
      </c>
      <c r="X400" s="61">
        <f t="shared" si="70"/>
        <v>48148.89725</v>
      </c>
      <c r="Y400" s="54">
        <f>X400/G394*100</f>
        <v>72.91199971228252</v>
      </c>
      <c r="Z400" s="138">
        <f>Z401</f>
        <v>0</v>
      </c>
      <c r="AA400" s="147">
        <v>0</v>
      </c>
      <c r="AB400" s="245"/>
    </row>
    <row r="401" spans="1:28" ht="16.5" outlineLevel="6" thickBot="1">
      <c r="A401" s="88" t="s">
        <v>87</v>
      </c>
      <c r="B401" s="120">
        <v>953</v>
      </c>
      <c r="C401" s="85" t="s">
        <v>18</v>
      </c>
      <c r="D401" s="85" t="s">
        <v>337</v>
      </c>
      <c r="E401" s="85" t="s">
        <v>88</v>
      </c>
      <c r="F401" s="85"/>
      <c r="G401" s="139">
        <v>0</v>
      </c>
      <c r="H401" s="50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74"/>
      <c r="Y401" s="54"/>
      <c r="Z401" s="139">
        <v>0</v>
      </c>
      <c r="AA401" s="147">
        <v>0</v>
      </c>
      <c r="AB401" s="245"/>
    </row>
    <row r="402" spans="1:28" ht="16.5" outlineLevel="6" thickBot="1">
      <c r="A402" s="121" t="s">
        <v>378</v>
      </c>
      <c r="B402" s="125">
        <v>953</v>
      </c>
      <c r="C402" s="9" t="s">
        <v>18</v>
      </c>
      <c r="D402" s="9" t="s">
        <v>380</v>
      </c>
      <c r="E402" s="9" t="s">
        <v>5</v>
      </c>
      <c r="F402" s="9"/>
      <c r="G402" s="129">
        <f>G403</f>
        <v>0</v>
      </c>
      <c r="H402" s="50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74"/>
      <c r="Y402" s="54"/>
      <c r="Z402" s="129">
        <f>Z403</f>
        <v>0</v>
      </c>
      <c r="AA402" s="147">
        <v>0</v>
      </c>
      <c r="AB402" s="245"/>
    </row>
    <row r="403" spans="1:28" ht="15" customHeight="1" outlineLevel="6" thickBot="1">
      <c r="A403" s="113" t="s">
        <v>379</v>
      </c>
      <c r="B403" s="119">
        <v>953</v>
      </c>
      <c r="C403" s="83" t="s">
        <v>18</v>
      </c>
      <c r="D403" s="83" t="s">
        <v>393</v>
      </c>
      <c r="E403" s="83" t="s">
        <v>5</v>
      </c>
      <c r="F403" s="83"/>
      <c r="G403" s="131">
        <f>G404</f>
        <v>0</v>
      </c>
      <c r="H403" s="50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74"/>
      <c r="Y403" s="54"/>
      <c r="Z403" s="131">
        <f>Z404</f>
        <v>0</v>
      </c>
      <c r="AA403" s="147">
        <v>0</v>
      </c>
      <c r="AB403" s="245"/>
    </row>
    <row r="404" spans="1:28" ht="16.5" outlineLevel="6" thickBot="1">
      <c r="A404" s="5" t="s">
        <v>120</v>
      </c>
      <c r="B404" s="21">
        <v>953</v>
      </c>
      <c r="C404" s="6" t="s">
        <v>18</v>
      </c>
      <c r="D404" s="6" t="s">
        <v>393</v>
      </c>
      <c r="E404" s="6" t="s">
        <v>119</v>
      </c>
      <c r="F404" s="6"/>
      <c r="G404" s="133">
        <f>G405</f>
        <v>0</v>
      </c>
      <c r="H404" s="50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74"/>
      <c r="Y404" s="54"/>
      <c r="Z404" s="133">
        <f>Z405</f>
        <v>0</v>
      </c>
      <c r="AA404" s="147">
        <v>0</v>
      </c>
      <c r="AB404" s="245"/>
    </row>
    <row r="405" spans="1:28" ht="16.5" outlineLevel="6" thickBot="1">
      <c r="A405" s="88" t="s">
        <v>87</v>
      </c>
      <c r="B405" s="120">
        <v>953</v>
      </c>
      <c r="C405" s="85" t="s">
        <v>18</v>
      </c>
      <c r="D405" s="85" t="s">
        <v>393</v>
      </c>
      <c r="E405" s="85" t="s">
        <v>88</v>
      </c>
      <c r="F405" s="85"/>
      <c r="G405" s="130">
        <v>0</v>
      </c>
      <c r="H405" s="50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74"/>
      <c r="Y405" s="54"/>
      <c r="Z405" s="130">
        <v>0</v>
      </c>
      <c r="AA405" s="147">
        <v>0</v>
      </c>
      <c r="AB405" s="245"/>
    </row>
    <row r="406" spans="1:28" ht="16.5" outlineLevel="6" thickBot="1">
      <c r="A406" s="112" t="s">
        <v>39</v>
      </c>
      <c r="B406" s="18">
        <v>953</v>
      </c>
      <c r="C406" s="37" t="s">
        <v>19</v>
      </c>
      <c r="D406" s="37" t="s">
        <v>262</v>
      </c>
      <c r="E406" s="37" t="s">
        <v>5</v>
      </c>
      <c r="F406" s="37"/>
      <c r="G406" s="163">
        <f>G411+G407+G434</f>
        <v>303835.68799999997</v>
      </c>
      <c r="H406" s="50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74"/>
      <c r="Y406" s="54"/>
      <c r="Z406" s="163">
        <f>Z411+Z407+Z434</f>
        <v>71556.43</v>
      </c>
      <c r="AA406" s="147">
        <f aca="true" t="shared" si="71" ref="AA406:AA457">Z406/G406*100</f>
        <v>23.551028673103076</v>
      </c>
      <c r="AB406" s="245"/>
    </row>
    <row r="407" spans="1:28" ht="32.25" outlineLevel="6" thickBot="1">
      <c r="A407" s="101" t="s">
        <v>135</v>
      </c>
      <c r="B407" s="19">
        <v>953</v>
      </c>
      <c r="C407" s="9" t="s">
        <v>19</v>
      </c>
      <c r="D407" s="9" t="s">
        <v>263</v>
      </c>
      <c r="E407" s="9" t="s">
        <v>5</v>
      </c>
      <c r="F407" s="9"/>
      <c r="G407" s="157">
        <f>G408</f>
        <v>448.588</v>
      </c>
      <c r="H407" s="50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74"/>
      <c r="Y407" s="54"/>
      <c r="Z407" s="157">
        <f>Z408</f>
        <v>0</v>
      </c>
      <c r="AA407" s="147">
        <f t="shared" si="71"/>
        <v>0</v>
      </c>
      <c r="AB407" s="245"/>
    </row>
    <row r="408" spans="1:28" ht="32.25" outlineLevel="6" thickBot="1">
      <c r="A408" s="101" t="s">
        <v>136</v>
      </c>
      <c r="B408" s="19">
        <v>953</v>
      </c>
      <c r="C408" s="9" t="s">
        <v>19</v>
      </c>
      <c r="D408" s="9" t="s">
        <v>264</v>
      </c>
      <c r="E408" s="9" t="s">
        <v>5</v>
      </c>
      <c r="F408" s="9"/>
      <c r="G408" s="157">
        <f>G409</f>
        <v>448.588</v>
      </c>
      <c r="H408" s="50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74"/>
      <c r="Y408" s="54"/>
      <c r="Z408" s="157">
        <f>Z409</f>
        <v>0</v>
      </c>
      <c r="AA408" s="147">
        <f t="shared" si="71"/>
        <v>0</v>
      </c>
      <c r="AB408" s="245"/>
    </row>
    <row r="409" spans="1:28" ht="32.25" outlineLevel="6" thickBot="1">
      <c r="A409" s="86" t="s">
        <v>394</v>
      </c>
      <c r="B409" s="82">
        <v>953</v>
      </c>
      <c r="C409" s="83" t="s">
        <v>19</v>
      </c>
      <c r="D409" s="83" t="s">
        <v>411</v>
      </c>
      <c r="E409" s="83" t="s">
        <v>5</v>
      </c>
      <c r="F409" s="83"/>
      <c r="G409" s="131">
        <f>G410</f>
        <v>448.588</v>
      </c>
      <c r="H409" s="50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74"/>
      <c r="Y409" s="54"/>
      <c r="Z409" s="131">
        <f>Z410</f>
        <v>0</v>
      </c>
      <c r="AA409" s="147">
        <f t="shared" si="71"/>
        <v>0</v>
      </c>
      <c r="AB409" s="245"/>
    </row>
    <row r="410" spans="1:28" ht="16.5" outlineLevel="6" thickBot="1">
      <c r="A410" s="141" t="s">
        <v>87</v>
      </c>
      <c r="B410" s="148">
        <v>953</v>
      </c>
      <c r="C410" s="142" t="s">
        <v>19</v>
      </c>
      <c r="D410" s="142" t="s">
        <v>411</v>
      </c>
      <c r="E410" s="142" t="s">
        <v>88</v>
      </c>
      <c r="F410" s="142"/>
      <c r="G410" s="143">
        <v>448.588</v>
      </c>
      <c r="H410" s="153"/>
      <c r="I410" s="154"/>
      <c r="J410" s="154"/>
      <c r="K410" s="154"/>
      <c r="L410" s="154"/>
      <c r="M410" s="154"/>
      <c r="N410" s="154"/>
      <c r="O410" s="154"/>
      <c r="P410" s="154"/>
      <c r="Q410" s="154"/>
      <c r="R410" s="154"/>
      <c r="S410" s="154"/>
      <c r="T410" s="154"/>
      <c r="U410" s="154"/>
      <c r="V410" s="154"/>
      <c r="W410" s="154"/>
      <c r="X410" s="155"/>
      <c r="Y410" s="149"/>
      <c r="Z410" s="143">
        <v>0</v>
      </c>
      <c r="AA410" s="147">
        <f t="shared" si="71"/>
        <v>0</v>
      </c>
      <c r="AB410" s="245"/>
    </row>
    <row r="411" spans="1:28" ht="16.5" outlineLevel="6" thickBot="1">
      <c r="A411" s="72" t="s">
        <v>240</v>
      </c>
      <c r="B411" s="19">
        <v>953</v>
      </c>
      <c r="C411" s="9" t="s">
        <v>19</v>
      </c>
      <c r="D411" s="9" t="s">
        <v>331</v>
      </c>
      <c r="E411" s="9" t="s">
        <v>5</v>
      </c>
      <c r="F411" s="9"/>
      <c r="G411" s="157">
        <f>G412</f>
        <v>303387.1</v>
      </c>
      <c r="H411" s="26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42"/>
      <c r="X411" s="58">
        <v>48148.89725</v>
      </c>
      <c r="Y411" s="54" t="e">
        <f>X411/G401*100</f>
        <v>#DIV/0!</v>
      </c>
      <c r="Z411" s="157">
        <f>Z412</f>
        <v>71556.43</v>
      </c>
      <c r="AA411" s="147">
        <f t="shared" si="71"/>
        <v>23.585851211208386</v>
      </c>
      <c r="AB411" s="245"/>
    </row>
    <row r="412" spans="1:28" ht="16.5" outlineLevel="6" thickBot="1">
      <c r="A412" s="122" t="s">
        <v>187</v>
      </c>
      <c r="B412" s="20">
        <v>953</v>
      </c>
      <c r="C412" s="9" t="s">
        <v>19</v>
      </c>
      <c r="D412" s="9" t="s">
        <v>338</v>
      </c>
      <c r="E412" s="9" t="s">
        <v>5</v>
      </c>
      <c r="F412" s="11"/>
      <c r="G412" s="157">
        <f>G413+G416+G419+G422+G425+G428+G431</f>
        <v>303387.1</v>
      </c>
      <c r="H412" s="50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67"/>
      <c r="Y412" s="54"/>
      <c r="Z412" s="157">
        <f>Z413+Z416+Z419+Z422+Z425+Z428+Z431</f>
        <v>71556.43</v>
      </c>
      <c r="AA412" s="147">
        <f t="shared" si="71"/>
        <v>23.585851211208386</v>
      </c>
      <c r="AB412" s="245"/>
    </row>
    <row r="413" spans="1:28" ht="32.25" outlineLevel="6" thickBot="1">
      <c r="A413" s="86" t="s">
        <v>159</v>
      </c>
      <c r="B413" s="82">
        <v>953</v>
      </c>
      <c r="C413" s="83" t="s">
        <v>19</v>
      </c>
      <c r="D413" s="83" t="s">
        <v>339</v>
      </c>
      <c r="E413" s="83" t="s">
        <v>5</v>
      </c>
      <c r="F413" s="83"/>
      <c r="G413" s="158">
        <f>G414</f>
        <v>62661.1</v>
      </c>
      <c r="H413" s="50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74"/>
      <c r="Y413" s="54"/>
      <c r="Z413" s="158">
        <f>Z414</f>
        <v>22504.407</v>
      </c>
      <c r="AA413" s="147">
        <f t="shared" si="71"/>
        <v>35.914478041400486</v>
      </c>
      <c r="AB413" s="245"/>
    </row>
    <row r="414" spans="1:28" ht="16.5" outlineLevel="6" thickBot="1">
      <c r="A414" s="5" t="s">
        <v>120</v>
      </c>
      <c r="B414" s="21">
        <v>953</v>
      </c>
      <c r="C414" s="6" t="s">
        <v>19</v>
      </c>
      <c r="D414" s="6" t="s">
        <v>339</v>
      </c>
      <c r="E414" s="6" t="s">
        <v>119</v>
      </c>
      <c r="F414" s="6"/>
      <c r="G414" s="159">
        <f>G415</f>
        <v>62661.1</v>
      </c>
      <c r="H414" s="26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42"/>
      <c r="X414" s="58">
        <v>19460.04851</v>
      </c>
      <c r="Y414" s="54" t="e">
        <f>X414/#REF!*100</f>
        <v>#REF!</v>
      </c>
      <c r="Z414" s="159">
        <f>Z415</f>
        <v>22504.407</v>
      </c>
      <c r="AA414" s="147">
        <f t="shared" si="71"/>
        <v>35.914478041400486</v>
      </c>
      <c r="AB414" s="245"/>
    </row>
    <row r="415" spans="1:28" ht="48" outlineLevel="6" thickBot="1">
      <c r="A415" s="90" t="s">
        <v>207</v>
      </c>
      <c r="B415" s="84">
        <v>953</v>
      </c>
      <c r="C415" s="85" t="s">
        <v>19</v>
      </c>
      <c r="D415" s="85" t="s">
        <v>339</v>
      </c>
      <c r="E415" s="85" t="s">
        <v>89</v>
      </c>
      <c r="F415" s="85"/>
      <c r="G415" s="160">
        <v>62661.1</v>
      </c>
      <c r="H415" s="50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67"/>
      <c r="Y415" s="54"/>
      <c r="Z415" s="160">
        <v>22504.407</v>
      </c>
      <c r="AA415" s="147">
        <f t="shared" si="71"/>
        <v>35.914478041400486</v>
      </c>
      <c r="AB415" s="245"/>
    </row>
    <row r="416" spans="1:28" ht="32.25" outlineLevel="6" thickBot="1">
      <c r="A416" s="113" t="s">
        <v>204</v>
      </c>
      <c r="B416" s="82">
        <v>953</v>
      </c>
      <c r="C416" s="83" t="s">
        <v>19</v>
      </c>
      <c r="D416" s="83" t="s">
        <v>345</v>
      </c>
      <c r="E416" s="83" t="s">
        <v>5</v>
      </c>
      <c r="F416" s="83"/>
      <c r="G416" s="158">
        <f>G417</f>
        <v>0</v>
      </c>
      <c r="H416" s="31">
        <f aca="true" t="shared" si="72" ref="H416:X416">H417</f>
        <v>0</v>
      </c>
      <c r="I416" s="31">
        <f t="shared" si="72"/>
        <v>0</v>
      </c>
      <c r="J416" s="31">
        <f t="shared" si="72"/>
        <v>0</v>
      </c>
      <c r="K416" s="31">
        <f t="shared" si="72"/>
        <v>0</v>
      </c>
      <c r="L416" s="31">
        <f t="shared" si="72"/>
        <v>0</v>
      </c>
      <c r="M416" s="31">
        <f t="shared" si="72"/>
        <v>0</v>
      </c>
      <c r="N416" s="31">
        <f t="shared" si="72"/>
        <v>0</v>
      </c>
      <c r="O416" s="31">
        <f t="shared" si="72"/>
        <v>0</v>
      </c>
      <c r="P416" s="31">
        <f t="shared" si="72"/>
        <v>0</v>
      </c>
      <c r="Q416" s="31">
        <f t="shared" si="72"/>
        <v>0</v>
      </c>
      <c r="R416" s="31">
        <f t="shared" si="72"/>
        <v>0</v>
      </c>
      <c r="S416" s="31">
        <f t="shared" si="72"/>
        <v>0</v>
      </c>
      <c r="T416" s="31">
        <f t="shared" si="72"/>
        <v>0</v>
      </c>
      <c r="U416" s="31">
        <f t="shared" si="72"/>
        <v>0</v>
      </c>
      <c r="V416" s="31">
        <f t="shared" si="72"/>
        <v>0</v>
      </c>
      <c r="W416" s="31">
        <f t="shared" si="72"/>
        <v>0</v>
      </c>
      <c r="X416" s="31">
        <f t="shared" si="72"/>
        <v>0</v>
      </c>
      <c r="Y416" s="54">
        <v>0</v>
      </c>
      <c r="Z416" s="158">
        <f>Z417</f>
        <v>90</v>
      </c>
      <c r="AA416" s="147">
        <v>0</v>
      </c>
      <c r="AB416" s="245"/>
    </row>
    <row r="417" spans="1:28" ht="16.5" outlineLevel="6" thickBot="1">
      <c r="A417" s="5" t="s">
        <v>120</v>
      </c>
      <c r="B417" s="21">
        <v>953</v>
      </c>
      <c r="C417" s="6" t="s">
        <v>19</v>
      </c>
      <c r="D417" s="6" t="s">
        <v>345</v>
      </c>
      <c r="E417" s="6" t="s">
        <v>119</v>
      </c>
      <c r="F417" s="6"/>
      <c r="G417" s="159">
        <f>G418</f>
        <v>0</v>
      </c>
      <c r="H417" s="33">
        <f aca="true" t="shared" si="73" ref="H417:X417">H420</f>
        <v>0</v>
      </c>
      <c r="I417" s="33">
        <f t="shared" si="73"/>
        <v>0</v>
      </c>
      <c r="J417" s="33">
        <f t="shared" si="73"/>
        <v>0</v>
      </c>
      <c r="K417" s="33">
        <f t="shared" si="73"/>
        <v>0</v>
      </c>
      <c r="L417" s="33">
        <f t="shared" si="73"/>
        <v>0</v>
      </c>
      <c r="M417" s="33">
        <f t="shared" si="73"/>
        <v>0</v>
      </c>
      <c r="N417" s="33">
        <f t="shared" si="73"/>
        <v>0</v>
      </c>
      <c r="O417" s="33">
        <f t="shared" si="73"/>
        <v>0</v>
      </c>
      <c r="P417" s="33">
        <f t="shared" si="73"/>
        <v>0</v>
      </c>
      <c r="Q417" s="33">
        <f t="shared" si="73"/>
        <v>0</v>
      </c>
      <c r="R417" s="33">
        <f t="shared" si="73"/>
        <v>0</v>
      </c>
      <c r="S417" s="33">
        <f t="shared" si="73"/>
        <v>0</v>
      </c>
      <c r="T417" s="33">
        <f t="shared" si="73"/>
        <v>0</v>
      </c>
      <c r="U417" s="33">
        <f t="shared" si="73"/>
        <v>0</v>
      </c>
      <c r="V417" s="33">
        <f t="shared" si="73"/>
        <v>0</v>
      </c>
      <c r="W417" s="33">
        <f t="shared" si="73"/>
        <v>0</v>
      </c>
      <c r="X417" s="33">
        <f t="shared" si="73"/>
        <v>0</v>
      </c>
      <c r="Y417" s="54">
        <v>0</v>
      </c>
      <c r="Z417" s="159">
        <f>Z418</f>
        <v>90</v>
      </c>
      <c r="AA417" s="147">
        <v>0</v>
      </c>
      <c r="AB417" s="245"/>
    </row>
    <row r="418" spans="1:28" ht="16.5" outlineLevel="6" thickBot="1">
      <c r="A418" s="88" t="s">
        <v>87</v>
      </c>
      <c r="B418" s="84">
        <v>953</v>
      </c>
      <c r="C418" s="85" t="s">
        <v>19</v>
      </c>
      <c r="D418" s="85" t="s">
        <v>345</v>
      </c>
      <c r="E418" s="85" t="s">
        <v>88</v>
      </c>
      <c r="F418" s="85"/>
      <c r="G418" s="160">
        <v>0</v>
      </c>
      <c r="H418" s="50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50"/>
      <c r="Y418" s="54"/>
      <c r="Z418" s="160">
        <v>90</v>
      </c>
      <c r="AA418" s="147">
        <v>0</v>
      </c>
      <c r="AB418" s="245"/>
    </row>
    <row r="419" spans="1:28" ht="16.5" outlineLevel="6" thickBot="1">
      <c r="A419" s="113" t="s">
        <v>251</v>
      </c>
      <c r="B419" s="82">
        <v>953</v>
      </c>
      <c r="C419" s="83" t="s">
        <v>19</v>
      </c>
      <c r="D419" s="83" t="s">
        <v>340</v>
      </c>
      <c r="E419" s="83" t="s">
        <v>5</v>
      </c>
      <c r="F419" s="83"/>
      <c r="G419" s="137">
        <f>G420</f>
        <v>0</v>
      </c>
      <c r="H419" s="50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50"/>
      <c r="Y419" s="54"/>
      <c r="Z419" s="137">
        <f>Z420</f>
        <v>0</v>
      </c>
      <c r="AA419" s="147">
        <v>0</v>
      </c>
      <c r="AB419" s="245"/>
    </row>
    <row r="420" spans="1:28" ht="16.5" outlineLevel="6" thickBot="1">
      <c r="A420" s="5" t="s">
        <v>120</v>
      </c>
      <c r="B420" s="21">
        <v>953</v>
      </c>
      <c r="C420" s="6" t="s">
        <v>19</v>
      </c>
      <c r="D420" s="6" t="s">
        <v>340</v>
      </c>
      <c r="E420" s="6" t="s">
        <v>119</v>
      </c>
      <c r="F420" s="6"/>
      <c r="G420" s="138">
        <f>G421</f>
        <v>0</v>
      </c>
      <c r="H420" s="50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67">
        <v>0</v>
      </c>
      <c r="Y420" s="54">
        <v>0</v>
      </c>
      <c r="Z420" s="138">
        <f>Z421</f>
        <v>0</v>
      </c>
      <c r="AA420" s="147">
        <v>0</v>
      </c>
      <c r="AB420" s="245"/>
    </row>
    <row r="421" spans="1:28" ht="16.5" outlineLevel="6" thickBot="1">
      <c r="A421" s="88" t="s">
        <v>87</v>
      </c>
      <c r="B421" s="84">
        <v>953</v>
      </c>
      <c r="C421" s="85" t="s">
        <v>19</v>
      </c>
      <c r="D421" s="85" t="s">
        <v>340</v>
      </c>
      <c r="E421" s="85" t="s">
        <v>88</v>
      </c>
      <c r="F421" s="85"/>
      <c r="G421" s="139">
        <v>0</v>
      </c>
      <c r="H421" s="31" t="e">
        <f>#REF!+#REF!+#REF!+H443+H454+#REF!</f>
        <v>#REF!</v>
      </c>
      <c r="I421" s="31" t="e">
        <f>#REF!+#REF!+#REF!+I443+I454+#REF!</f>
        <v>#REF!</v>
      </c>
      <c r="J421" s="31" t="e">
        <f>#REF!+#REF!+#REF!+J443+J454+#REF!</f>
        <v>#REF!</v>
      </c>
      <c r="K421" s="31" t="e">
        <f>#REF!+#REF!+#REF!+K443+K454+#REF!</f>
        <v>#REF!</v>
      </c>
      <c r="L421" s="31" t="e">
        <f>#REF!+#REF!+#REF!+L443+L454+#REF!</f>
        <v>#REF!</v>
      </c>
      <c r="M421" s="31" t="e">
        <f>#REF!+#REF!+#REF!+M443+M454+#REF!</f>
        <v>#REF!</v>
      </c>
      <c r="N421" s="31" t="e">
        <f>#REF!+#REF!+#REF!+N443+N454+#REF!</f>
        <v>#REF!</v>
      </c>
      <c r="O421" s="31" t="e">
        <f>#REF!+#REF!+#REF!+O443+O454+#REF!</f>
        <v>#REF!</v>
      </c>
      <c r="P421" s="31" t="e">
        <f>#REF!+#REF!+#REF!+P443+P454+#REF!</f>
        <v>#REF!</v>
      </c>
      <c r="Q421" s="31" t="e">
        <f>#REF!+#REF!+#REF!+Q443+Q454+#REF!</f>
        <v>#REF!</v>
      </c>
      <c r="R421" s="31" t="e">
        <f>#REF!+#REF!+#REF!+R443+R454+#REF!</f>
        <v>#REF!</v>
      </c>
      <c r="S421" s="31" t="e">
        <f>#REF!+#REF!+#REF!+S443+S454+#REF!</f>
        <v>#REF!</v>
      </c>
      <c r="T421" s="31" t="e">
        <f>#REF!+#REF!+#REF!+T443+T454+#REF!</f>
        <v>#REF!</v>
      </c>
      <c r="U421" s="31" t="e">
        <f>#REF!+#REF!+#REF!+U443+U454+#REF!</f>
        <v>#REF!</v>
      </c>
      <c r="V421" s="31" t="e">
        <f>#REF!+#REF!+#REF!+V443+V454+#REF!</f>
        <v>#REF!</v>
      </c>
      <c r="W421" s="31" t="e">
        <f>#REF!+#REF!+#REF!+W443+W454+#REF!</f>
        <v>#REF!</v>
      </c>
      <c r="X421" s="62" t="e">
        <f>#REF!+#REF!+#REF!+X443+X454+#REF!</f>
        <v>#REF!</v>
      </c>
      <c r="Y421" s="54" t="e">
        <f>X421/G415*100</f>
        <v>#REF!</v>
      </c>
      <c r="Z421" s="139">
        <v>0</v>
      </c>
      <c r="AA421" s="147">
        <v>0</v>
      </c>
      <c r="AB421" s="245"/>
    </row>
    <row r="422" spans="1:28" ht="32.25" outlineLevel="6" thickBot="1">
      <c r="A422" s="123" t="s">
        <v>188</v>
      </c>
      <c r="B422" s="96">
        <v>953</v>
      </c>
      <c r="C422" s="83" t="s">
        <v>19</v>
      </c>
      <c r="D422" s="83" t="s">
        <v>341</v>
      </c>
      <c r="E422" s="83" t="s">
        <v>5</v>
      </c>
      <c r="F422" s="83"/>
      <c r="G422" s="158">
        <f>G423</f>
        <v>5575</v>
      </c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62"/>
      <c r="Y422" s="54"/>
      <c r="Z422" s="158">
        <f>Z423</f>
        <v>1362.023</v>
      </c>
      <c r="AA422" s="147">
        <f t="shared" si="71"/>
        <v>24.430905829596412</v>
      </c>
      <c r="AB422" s="245"/>
    </row>
    <row r="423" spans="1:28" ht="16.5" outlineLevel="6" thickBot="1">
      <c r="A423" s="5" t="s">
        <v>120</v>
      </c>
      <c r="B423" s="21">
        <v>953</v>
      </c>
      <c r="C423" s="6" t="s">
        <v>19</v>
      </c>
      <c r="D423" s="6" t="s">
        <v>341</v>
      </c>
      <c r="E423" s="6" t="s">
        <v>119</v>
      </c>
      <c r="F423" s="6"/>
      <c r="G423" s="159">
        <f>G424</f>
        <v>5575</v>
      </c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62"/>
      <c r="Y423" s="54"/>
      <c r="Z423" s="159">
        <f>Z424</f>
        <v>1362.023</v>
      </c>
      <c r="AA423" s="147">
        <f t="shared" si="71"/>
        <v>24.430905829596412</v>
      </c>
      <c r="AB423" s="245"/>
    </row>
    <row r="424" spans="1:28" ht="48" outlineLevel="6" thickBot="1">
      <c r="A424" s="90" t="s">
        <v>207</v>
      </c>
      <c r="B424" s="84">
        <v>953</v>
      </c>
      <c r="C424" s="85" t="s">
        <v>19</v>
      </c>
      <c r="D424" s="85" t="s">
        <v>341</v>
      </c>
      <c r="E424" s="85" t="s">
        <v>89</v>
      </c>
      <c r="F424" s="85"/>
      <c r="G424" s="160">
        <v>5575</v>
      </c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62"/>
      <c r="Y424" s="54"/>
      <c r="Z424" s="160">
        <v>1362.023</v>
      </c>
      <c r="AA424" s="147">
        <f t="shared" si="71"/>
        <v>24.430905829596412</v>
      </c>
      <c r="AB424" s="245"/>
    </row>
    <row r="425" spans="1:28" ht="63.75" outlineLevel="6" thickBot="1">
      <c r="A425" s="124" t="s">
        <v>189</v>
      </c>
      <c r="B425" s="126">
        <v>953</v>
      </c>
      <c r="C425" s="83" t="s">
        <v>19</v>
      </c>
      <c r="D425" s="83" t="s">
        <v>342</v>
      </c>
      <c r="E425" s="83" t="s">
        <v>5</v>
      </c>
      <c r="F425" s="97"/>
      <c r="G425" s="158">
        <f>G426</f>
        <v>234151</v>
      </c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62"/>
      <c r="Y425" s="54"/>
      <c r="Z425" s="158">
        <f>Z426</f>
        <v>47600</v>
      </c>
      <c r="AA425" s="147">
        <f t="shared" si="71"/>
        <v>20.328762209001884</v>
      </c>
      <c r="AB425" s="245"/>
    </row>
    <row r="426" spans="1:28" ht="23.25" customHeight="1" outlineLevel="6" thickBot="1">
      <c r="A426" s="5" t="s">
        <v>120</v>
      </c>
      <c r="B426" s="21">
        <v>953</v>
      </c>
      <c r="C426" s="6" t="s">
        <v>19</v>
      </c>
      <c r="D426" s="6" t="s">
        <v>342</v>
      </c>
      <c r="E426" s="6" t="s">
        <v>119</v>
      </c>
      <c r="F426" s="6"/>
      <c r="G426" s="159">
        <f>G427</f>
        <v>234151</v>
      </c>
      <c r="H426" s="75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7"/>
      <c r="Y426" s="54"/>
      <c r="Z426" s="159">
        <f>Z427</f>
        <v>47600</v>
      </c>
      <c r="AA426" s="147">
        <f t="shared" si="71"/>
        <v>20.328762209001884</v>
      </c>
      <c r="AB426" s="245"/>
    </row>
    <row r="427" spans="1:28" ht="18.75" customHeight="1" outlineLevel="6" thickBot="1">
      <c r="A427" s="90" t="s">
        <v>207</v>
      </c>
      <c r="B427" s="84">
        <v>953</v>
      </c>
      <c r="C427" s="85" t="s">
        <v>19</v>
      </c>
      <c r="D427" s="85" t="s">
        <v>342</v>
      </c>
      <c r="E427" s="85" t="s">
        <v>89</v>
      </c>
      <c r="F427" s="85"/>
      <c r="G427" s="160">
        <v>234151</v>
      </c>
      <c r="H427" s="75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7"/>
      <c r="Y427" s="54"/>
      <c r="Z427" s="160">
        <v>47600</v>
      </c>
      <c r="AA427" s="147">
        <f t="shared" si="71"/>
        <v>20.328762209001884</v>
      </c>
      <c r="AB427" s="245"/>
    </row>
    <row r="428" spans="1:28" ht="19.5" customHeight="1" outlineLevel="6" thickBot="1">
      <c r="A428" s="103" t="s">
        <v>395</v>
      </c>
      <c r="B428" s="82">
        <v>953</v>
      </c>
      <c r="C428" s="83" t="s">
        <v>19</v>
      </c>
      <c r="D428" s="83" t="s">
        <v>396</v>
      </c>
      <c r="E428" s="83" t="s">
        <v>5</v>
      </c>
      <c r="F428" s="83"/>
      <c r="G428" s="158">
        <f>G429</f>
        <v>0</v>
      </c>
      <c r="H428" s="75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7"/>
      <c r="Y428" s="54"/>
      <c r="Z428" s="158">
        <f>Z429</f>
        <v>0</v>
      </c>
      <c r="AA428" s="147">
        <v>0</v>
      </c>
      <c r="AB428" s="245"/>
    </row>
    <row r="429" spans="1:28" ht="20.25" customHeight="1" outlineLevel="6" thickBot="1">
      <c r="A429" s="5" t="s">
        <v>120</v>
      </c>
      <c r="B429" s="21">
        <v>953</v>
      </c>
      <c r="C429" s="6" t="s">
        <v>19</v>
      </c>
      <c r="D429" s="6" t="s">
        <v>396</v>
      </c>
      <c r="E429" s="6" t="s">
        <v>119</v>
      </c>
      <c r="F429" s="6"/>
      <c r="G429" s="159">
        <f>G430</f>
        <v>0</v>
      </c>
      <c r="H429" s="50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67">
        <v>2744.868</v>
      </c>
      <c r="Y429" s="54" t="e">
        <f>X429/#REF!*100</f>
        <v>#REF!</v>
      </c>
      <c r="Z429" s="159">
        <f>Z430</f>
        <v>0</v>
      </c>
      <c r="AA429" s="147">
        <v>0</v>
      </c>
      <c r="AB429" s="245"/>
    </row>
    <row r="430" spans="1:28" ht="16.5" outlineLevel="6" thickBot="1">
      <c r="A430" s="88" t="s">
        <v>87</v>
      </c>
      <c r="B430" s="84">
        <v>953</v>
      </c>
      <c r="C430" s="85" t="s">
        <v>19</v>
      </c>
      <c r="D430" s="85" t="s">
        <v>396</v>
      </c>
      <c r="E430" s="85" t="s">
        <v>88</v>
      </c>
      <c r="F430" s="85"/>
      <c r="G430" s="160">
        <v>0</v>
      </c>
      <c r="H430" s="50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67"/>
      <c r="Y430" s="54"/>
      <c r="Z430" s="160">
        <v>0</v>
      </c>
      <c r="AA430" s="147">
        <v>0</v>
      </c>
      <c r="AB430" s="245"/>
    </row>
    <row r="431" spans="1:28" ht="32.25" outlineLevel="6" thickBot="1">
      <c r="A431" s="103" t="s">
        <v>397</v>
      </c>
      <c r="B431" s="82">
        <v>953</v>
      </c>
      <c r="C431" s="83" t="s">
        <v>19</v>
      </c>
      <c r="D431" s="83" t="s">
        <v>398</v>
      </c>
      <c r="E431" s="83" t="s">
        <v>5</v>
      </c>
      <c r="F431" s="83"/>
      <c r="G431" s="158">
        <f>G432</f>
        <v>1000</v>
      </c>
      <c r="H431" s="50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67"/>
      <c r="Y431" s="54"/>
      <c r="Z431" s="158">
        <f>Z432</f>
        <v>0</v>
      </c>
      <c r="AA431" s="147">
        <f t="shared" si="71"/>
        <v>0</v>
      </c>
      <c r="AB431" s="245"/>
    </row>
    <row r="432" spans="1:28" ht="16.5" outlineLevel="6" thickBot="1">
      <c r="A432" s="5" t="s">
        <v>120</v>
      </c>
      <c r="B432" s="21">
        <v>953</v>
      </c>
      <c r="C432" s="6" t="s">
        <v>19</v>
      </c>
      <c r="D432" s="6" t="s">
        <v>398</v>
      </c>
      <c r="E432" s="6" t="s">
        <v>119</v>
      </c>
      <c r="F432" s="6"/>
      <c r="G432" s="159">
        <f>G433</f>
        <v>1000</v>
      </c>
      <c r="H432" s="50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67"/>
      <c r="Y432" s="54"/>
      <c r="Z432" s="159">
        <f>Z433</f>
        <v>0</v>
      </c>
      <c r="AA432" s="147">
        <f t="shared" si="71"/>
        <v>0</v>
      </c>
      <c r="AB432" s="245"/>
    </row>
    <row r="433" spans="1:28" ht="16.5" outlineLevel="6" thickBot="1">
      <c r="A433" s="88" t="s">
        <v>87</v>
      </c>
      <c r="B433" s="84">
        <v>953</v>
      </c>
      <c r="C433" s="85" t="s">
        <v>19</v>
      </c>
      <c r="D433" s="85" t="s">
        <v>398</v>
      </c>
      <c r="E433" s="85" t="s">
        <v>88</v>
      </c>
      <c r="F433" s="85"/>
      <c r="G433" s="160">
        <v>1000</v>
      </c>
      <c r="H433" s="50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67"/>
      <c r="Y433" s="54"/>
      <c r="Z433" s="160">
        <v>0</v>
      </c>
      <c r="AA433" s="147">
        <f t="shared" si="71"/>
        <v>0</v>
      </c>
      <c r="AB433" s="245"/>
    </row>
    <row r="434" spans="1:28" ht="32.25" outlineLevel="6" thickBot="1">
      <c r="A434" s="72" t="s">
        <v>370</v>
      </c>
      <c r="B434" s="20">
        <v>953</v>
      </c>
      <c r="C434" s="9" t="s">
        <v>19</v>
      </c>
      <c r="D434" s="9" t="s">
        <v>371</v>
      </c>
      <c r="E434" s="9" t="s">
        <v>5</v>
      </c>
      <c r="F434" s="9"/>
      <c r="G434" s="136">
        <f>G435</f>
        <v>0</v>
      </c>
      <c r="H434" s="50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67"/>
      <c r="Y434" s="54"/>
      <c r="Z434" s="136">
        <f>Z435</f>
        <v>0</v>
      </c>
      <c r="AA434" s="147">
        <v>0</v>
      </c>
      <c r="AB434" s="245"/>
    </row>
    <row r="435" spans="1:28" ht="19.5" outlineLevel="6" thickBot="1">
      <c r="A435" s="5" t="s">
        <v>120</v>
      </c>
      <c r="B435" s="21">
        <v>953</v>
      </c>
      <c r="C435" s="6" t="s">
        <v>19</v>
      </c>
      <c r="D435" s="6" t="s">
        <v>373</v>
      </c>
      <c r="E435" s="6" t="s">
        <v>374</v>
      </c>
      <c r="F435" s="70"/>
      <c r="G435" s="138">
        <f>G436</f>
        <v>0</v>
      </c>
      <c r="H435" s="50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67"/>
      <c r="Y435" s="54"/>
      <c r="Z435" s="138">
        <f>Z436</f>
        <v>0</v>
      </c>
      <c r="AA435" s="147">
        <v>0</v>
      </c>
      <c r="AB435" s="245"/>
    </row>
    <row r="436" spans="1:28" ht="19.5" outlineLevel="6" thickBot="1">
      <c r="A436" s="88" t="s">
        <v>87</v>
      </c>
      <c r="B436" s="84">
        <v>953</v>
      </c>
      <c r="C436" s="85" t="s">
        <v>19</v>
      </c>
      <c r="D436" s="85" t="s">
        <v>373</v>
      </c>
      <c r="E436" s="85" t="s">
        <v>88</v>
      </c>
      <c r="F436" s="89"/>
      <c r="G436" s="139">
        <v>0</v>
      </c>
      <c r="H436" s="50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67"/>
      <c r="Y436" s="54"/>
      <c r="Z436" s="139">
        <v>0</v>
      </c>
      <c r="AA436" s="147">
        <v>0</v>
      </c>
      <c r="AB436" s="245"/>
    </row>
    <row r="437" spans="1:28" ht="16.5" outlineLevel="6" thickBot="1">
      <c r="A437" s="112" t="s">
        <v>389</v>
      </c>
      <c r="B437" s="37">
        <v>953</v>
      </c>
      <c r="C437" s="37" t="s">
        <v>390</v>
      </c>
      <c r="D437" s="37" t="s">
        <v>262</v>
      </c>
      <c r="E437" s="37" t="s">
        <v>5</v>
      </c>
      <c r="F437" s="37"/>
      <c r="G437" s="140">
        <f>G438+G442</f>
        <v>21000</v>
      </c>
      <c r="H437" s="50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67"/>
      <c r="Y437" s="54"/>
      <c r="Z437" s="140">
        <f>Z438+Z442</f>
        <v>4786.016</v>
      </c>
      <c r="AA437" s="147">
        <f t="shared" si="71"/>
        <v>22.790552380952377</v>
      </c>
      <c r="AB437" s="245"/>
    </row>
    <row r="438" spans="1:28" ht="32.25" outlineLevel="6" thickBot="1">
      <c r="A438" s="101" t="s">
        <v>135</v>
      </c>
      <c r="B438" s="19">
        <v>953</v>
      </c>
      <c r="C438" s="19" t="s">
        <v>390</v>
      </c>
      <c r="D438" s="9" t="s">
        <v>263</v>
      </c>
      <c r="E438" s="9" t="s">
        <v>5</v>
      </c>
      <c r="F438" s="9"/>
      <c r="G438" s="129">
        <f>G439</f>
        <v>0</v>
      </c>
      <c r="H438" s="50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67"/>
      <c r="Y438" s="54"/>
      <c r="Z438" s="129">
        <f>Z439</f>
        <v>0</v>
      </c>
      <c r="AA438" s="147">
        <v>0</v>
      </c>
      <c r="AB438" s="245"/>
    </row>
    <row r="439" spans="1:28" ht="32.25" outlineLevel="6" thickBot="1">
      <c r="A439" s="101" t="s">
        <v>136</v>
      </c>
      <c r="B439" s="19">
        <v>953</v>
      </c>
      <c r="C439" s="19" t="s">
        <v>390</v>
      </c>
      <c r="D439" s="9" t="s">
        <v>264</v>
      </c>
      <c r="E439" s="9" t="s">
        <v>5</v>
      </c>
      <c r="F439" s="9"/>
      <c r="G439" s="129">
        <f>G440</f>
        <v>0</v>
      </c>
      <c r="H439" s="50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67"/>
      <c r="Y439" s="54"/>
      <c r="Z439" s="129">
        <f>Z440</f>
        <v>0</v>
      </c>
      <c r="AA439" s="147">
        <v>0</v>
      </c>
      <c r="AB439" s="245"/>
    </row>
    <row r="440" spans="1:28" ht="32.25" outlineLevel="6" thickBot="1">
      <c r="A440" s="86" t="s">
        <v>394</v>
      </c>
      <c r="B440" s="82">
        <v>953</v>
      </c>
      <c r="C440" s="82" t="s">
        <v>390</v>
      </c>
      <c r="D440" s="83" t="s">
        <v>411</v>
      </c>
      <c r="E440" s="83" t="s">
        <v>5</v>
      </c>
      <c r="F440" s="83"/>
      <c r="G440" s="131">
        <f>G441</f>
        <v>0</v>
      </c>
      <c r="H440" s="50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67"/>
      <c r="Y440" s="54"/>
      <c r="Z440" s="131">
        <f>Z441</f>
        <v>0</v>
      </c>
      <c r="AA440" s="147">
        <v>0</v>
      </c>
      <c r="AB440" s="245"/>
    </row>
    <row r="441" spans="1:28" ht="16.5" outlineLevel="6" thickBot="1">
      <c r="A441" s="141" t="s">
        <v>87</v>
      </c>
      <c r="B441" s="148">
        <v>953</v>
      </c>
      <c r="C441" s="148" t="s">
        <v>390</v>
      </c>
      <c r="D441" s="142" t="s">
        <v>411</v>
      </c>
      <c r="E441" s="142" t="s">
        <v>88</v>
      </c>
      <c r="F441" s="142"/>
      <c r="G441" s="143">
        <v>0</v>
      </c>
      <c r="H441" s="153"/>
      <c r="I441" s="154"/>
      <c r="J441" s="154"/>
      <c r="K441" s="154"/>
      <c r="L441" s="154"/>
      <c r="M441" s="154"/>
      <c r="N441" s="154"/>
      <c r="O441" s="154"/>
      <c r="P441" s="154"/>
      <c r="Q441" s="154"/>
      <c r="R441" s="154"/>
      <c r="S441" s="154"/>
      <c r="T441" s="154"/>
      <c r="U441" s="154"/>
      <c r="V441" s="154"/>
      <c r="W441" s="154"/>
      <c r="X441" s="156"/>
      <c r="Y441" s="149"/>
      <c r="Z441" s="143">
        <v>0</v>
      </c>
      <c r="AA441" s="147">
        <v>0</v>
      </c>
      <c r="AB441" s="245"/>
    </row>
    <row r="442" spans="1:28" ht="16.5" outlineLevel="6" thickBot="1">
      <c r="A442" s="72" t="s">
        <v>240</v>
      </c>
      <c r="B442" s="72">
        <v>953</v>
      </c>
      <c r="C442" s="72" t="s">
        <v>390</v>
      </c>
      <c r="D442" s="9" t="s">
        <v>331</v>
      </c>
      <c r="E442" s="9" t="s">
        <v>5</v>
      </c>
      <c r="F442" s="9"/>
      <c r="G442" s="157">
        <f>G443</f>
        <v>21000</v>
      </c>
      <c r="H442" s="50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67"/>
      <c r="Y442" s="54"/>
      <c r="Z442" s="157">
        <f>Z443</f>
        <v>4786.016</v>
      </c>
      <c r="AA442" s="147">
        <f t="shared" si="71"/>
        <v>22.790552380952377</v>
      </c>
      <c r="AB442" s="245"/>
    </row>
    <row r="443" spans="1:28" ht="32.25" outlineLevel="6" thickBot="1">
      <c r="A443" s="13" t="s">
        <v>190</v>
      </c>
      <c r="B443" s="20">
        <v>953</v>
      </c>
      <c r="C443" s="9" t="s">
        <v>390</v>
      </c>
      <c r="D443" s="9" t="s">
        <v>343</v>
      </c>
      <c r="E443" s="9" t="s">
        <v>5</v>
      </c>
      <c r="F443" s="9"/>
      <c r="G443" s="157">
        <f>G444</f>
        <v>21000</v>
      </c>
      <c r="H443" s="32" t="e">
        <f>#REF!</f>
        <v>#REF!</v>
      </c>
      <c r="I443" s="32" t="e">
        <f>#REF!</f>
        <v>#REF!</v>
      </c>
      <c r="J443" s="32" t="e">
        <f>#REF!</f>
        <v>#REF!</v>
      </c>
      <c r="K443" s="32" t="e">
        <f>#REF!</f>
        <v>#REF!</v>
      </c>
      <c r="L443" s="32" t="e">
        <f>#REF!</f>
        <v>#REF!</v>
      </c>
      <c r="M443" s="32" t="e">
        <f>#REF!</f>
        <v>#REF!</v>
      </c>
      <c r="N443" s="32" t="e">
        <f>#REF!</f>
        <v>#REF!</v>
      </c>
      <c r="O443" s="32" t="e">
        <f>#REF!</f>
        <v>#REF!</v>
      </c>
      <c r="P443" s="32" t="e">
        <f>#REF!</f>
        <v>#REF!</v>
      </c>
      <c r="Q443" s="32" t="e">
        <f>#REF!</f>
        <v>#REF!</v>
      </c>
      <c r="R443" s="32" t="e">
        <f>#REF!</f>
        <v>#REF!</v>
      </c>
      <c r="S443" s="32" t="e">
        <f>#REF!</f>
        <v>#REF!</v>
      </c>
      <c r="T443" s="32" t="e">
        <f>#REF!</f>
        <v>#REF!</v>
      </c>
      <c r="U443" s="32" t="e">
        <f>#REF!</f>
        <v>#REF!</v>
      </c>
      <c r="V443" s="32" t="e">
        <f>#REF!</f>
        <v>#REF!</v>
      </c>
      <c r="W443" s="32" t="e">
        <f>#REF!</f>
        <v>#REF!</v>
      </c>
      <c r="X443" s="60" t="e">
        <f>#REF!</f>
        <v>#REF!</v>
      </c>
      <c r="Y443" s="54" t="e">
        <f>X443/G427*100</f>
        <v>#REF!</v>
      </c>
      <c r="Z443" s="157">
        <f>Z444</f>
        <v>4786.016</v>
      </c>
      <c r="AA443" s="147">
        <f t="shared" si="71"/>
        <v>22.790552380952377</v>
      </c>
      <c r="AB443" s="245"/>
    </row>
    <row r="444" spans="1:28" ht="32.25" outlineLevel="6" thickBot="1">
      <c r="A444" s="86" t="s">
        <v>191</v>
      </c>
      <c r="B444" s="82">
        <v>953</v>
      </c>
      <c r="C444" s="83" t="s">
        <v>390</v>
      </c>
      <c r="D444" s="83" t="s">
        <v>344</v>
      </c>
      <c r="E444" s="83" t="s">
        <v>5</v>
      </c>
      <c r="F444" s="83"/>
      <c r="G444" s="158">
        <f>G445</f>
        <v>21000</v>
      </c>
      <c r="H444" s="75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135"/>
      <c r="Y444" s="54"/>
      <c r="Z444" s="158">
        <f>Z445</f>
        <v>4786.016</v>
      </c>
      <c r="AA444" s="147">
        <f t="shared" si="71"/>
        <v>22.790552380952377</v>
      </c>
      <c r="AB444" s="245"/>
    </row>
    <row r="445" spans="1:28" ht="16.5" outlineLevel="6" thickBot="1">
      <c r="A445" s="5" t="s">
        <v>120</v>
      </c>
      <c r="B445" s="21">
        <v>953</v>
      </c>
      <c r="C445" s="6" t="s">
        <v>390</v>
      </c>
      <c r="D445" s="6" t="s">
        <v>344</v>
      </c>
      <c r="E445" s="6" t="s">
        <v>119</v>
      </c>
      <c r="F445" s="6"/>
      <c r="G445" s="159">
        <f>G446+G447</f>
        <v>21000</v>
      </c>
      <c r="H445" s="75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135"/>
      <c r="Y445" s="54"/>
      <c r="Z445" s="159">
        <f>Z446+Z447</f>
        <v>4786.016</v>
      </c>
      <c r="AA445" s="147">
        <f t="shared" si="71"/>
        <v>22.790552380952377</v>
      </c>
      <c r="AB445" s="245"/>
    </row>
    <row r="446" spans="1:28" ht="48" outlineLevel="6" thickBot="1">
      <c r="A446" s="90" t="s">
        <v>207</v>
      </c>
      <c r="B446" s="84">
        <v>953</v>
      </c>
      <c r="C446" s="85" t="s">
        <v>390</v>
      </c>
      <c r="D446" s="85" t="s">
        <v>344</v>
      </c>
      <c r="E446" s="85" t="s">
        <v>89</v>
      </c>
      <c r="F446" s="85"/>
      <c r="G446" s="160">
        <v>21000</v>
      </c>
      <c r="H446" s="75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135"/>
      <c r="Y446" s="54"/>
      <c r="Z446" s="160">
        <v>4786.016</v>
      </c>
      <c r="AA446" s="147">
        <f t="shared" si="71"/>
        <v>22.790552380952377</v>
      </c>
      <c r="AB446" s="245"/>
    </row>
    <row r="447" spans="1:28" ht="16.5" outlineLevel="6" thickBot="1">
      <c r="A447" s="88" t="s">
        <v>87</v>
      </c>
      <c r="B447" s="84">
        <v>953</v>
      </c>
      <c r="C447" s="85" t="s">
        <v>390</v>
      </c>
      <c r="D447" s="85" t="s">
        <v>356</v>
      </c>
      <c r="E447" s="85" t="s">
        <v>88</v>
      </c>
      <c r="F447" s="85"/>
      <c r="G447" s="139">
        <v>0</v>
      </c>
      <c r="H447" s="75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135"/>
      <c r="Y447" s="54"/>
      <c r="Z447" s="139">
        <v>0</v>
      </c>
      <c r="AA447" s="147">
        <v>0</v>
      </c>
      <c r="AB447" s="245"/>
    </row>
    <row r="448" spans="1:28" ht="16.5" outlineLevel="6" thickBot="1">
      <c r="A448" s="112" t="s">
        <v>192</v>
      </c>
      <c r="B448" s="18">
        <v>953</v>
      </c>
      <c r="C448" s="37" t="s">
        <v>20</v>
      </c>
      <c r="D448" s="37" t="s">
        <v>262</v>
      </c>
      <c r="E448" s="37" t="s">
        <v>5</v>
      </c>
      <c r="F448" s="37"/>
      <c r="G448" s="163">
        <f>G449</f>
        <v>4152</v>
      </c>
      <c r="H448" s="238"/>
      <c r="I448" s="239"/>
      <c r="J448" s="239"/>
      <c r="K448" s="239"/>
      <c r="L448" s="239"/>
      <c r="M448" s="239"/>
      <c r="N448" s="239"/>
      <c r="O448" s="239"/>
      <c r="P448" s="239"/>
      <c r="Q448" s="239"/>
      <c r="R448" s="239"/>
      <c r="S448" s="239"/>
      <c r="T448" s="239"/>
      <c r="U448" s="239"/>
      <c r="V448" s="239"/>
      <c r="W448" s="239"/>
      <c r="X448" s="240"/>
      <c r="Y448" s="241"/>
      <c r="Z448" s="163">
        <f>Z449</f>
        <v>0</v>
      </c>
      <c r="AA448" s="147">
        <f t="shared" si="71"/>
        <v>0</v>
      </c>
      <c r="AB448" s="245"/>
    </row>
    <row r="449" spans="1:28" ht="16.5" outlineLevel="6" thickBot="1">
      <c r="A449" s="8" t="s">
        <v>242</v>
      </c>
      <c r="B449" s="19">
        <v>953</v>
      </c>
      <c r="C449" s="9" t="s">
        <v>20</v>
      </c>
      <c r="D449" s="9" t="s">
        <v>331</v>
      </c>
      <c r="E449" s="9" t="s">
        <v>5</v>
      </c>
      <c r="F449" s="9"/>
      <c r="G449" s="157">
        <f>G450+G462</f>
        <v>4152</v>
      </c>
      <c r="H449" s="238"/>
      <c r="I449" s="239"/>
      <c r="J449" s="239"/>
      <c r="K449" s="239"/>
      <c r="L449" s="239"/>
      <c r="M449" s="239"/>
      <c r="N449" s="239"/>
      <c r="O449" s="239"/>
      <c r="P449" s="239"/>
      <c r="Q449" s="239"/>
      <c r="R449" s="239"/>
      <c r="S449" s="239"/>
      <c r="T449" s="239"/>
      <c r="U449" s="239"/>
      <c r="V449" s="239"/>
      <c r="W449" s="239"/>
      <c r="X449" s="240"/>
      <c r="Y449" s="241"/>
      <c r="Z449" s="157">
        <f>Z450+Z462</f>
        <v>0</v>
      </c>
      <c r="AA449" s="147">
        <f t="shared" si="71"/>
        <v>0</v>
      </c>
      <c r="AB449" s="245"/>
    </row>
    <row r="450" spans="1:28" ht="16.5" outlineLevel="6" thickBot="1">
      <c r="A450" s="92" t="s">
        <v>134</v>
      </c>
      <c r="B450" s="119">
        <v>953</v>
      </c>
      <c r="C450" s="83" t="s">
        <v>20</v>
      </c>
      <c r="D450" s="83" t="s">
        <v>338</v>
      </c>
      <c r="E450" s="83" t="s">
        <v>5</v>
      </c>
      <c r="F450" s="83"/>
      <c r="G450" s="158">
        <f>G451+G454+G457</f>
        <v>3989.4</v>
      </c>
      <c r="H450" s="238"/>
      <c r="I450" s="239"/>
      <c r="J450" s="239"/>
      <c r="K450" s="239"/>
      <c r="L450" s="239"/>
      <c r="M450" s="239"/>
      <c r="N450" s="239"/>
      <c r="O450" s="239"/>
      <c r="P450" s="239"/>
      <c r="Q450" s="239"/>
      <c r="R450" s="239"/>
      <c r="S450" s="239"/>
      <c r="T450" s="239"/>
      <c r="U450" s="239"/>
      <c r="V450" s="239"/>
      <c r="W450" s="239"/>
      <c r="X450" s="240"/>
      <c r="Y450" s="241"/>
      <c r="Z450" s="158">
        <f>Z451+Z454+Z457</f>
        <v>0</v>
      </c>
      <c r="AA450" s="147">
        <f t="shared" si="71"/>
        <v>0</v>
      </c>
      <c r="AB450" s="245"/>
    </row>
    <row r="451" spans="1:28" ht="35.25" customHeight="1" outlineLevel="6" thickBot="1">
      <c r="A451" s="92" t="s">
        <v>193</v>
      </c>
      <c r="B451" s="119">
        <v>953</v>
      </c>
      <c r="C451" s="83" t="s">
        <v>20</v>
      </c>
      <c r="D451" s="83" t="s">
        <v>346</v>
      </c>
      <c r="E451" s="83" t="s">
        <v>5</v>
      </c>
      <c r="F451" s="83"/>
      <c r="G451" s="158">
        <f>G452</f>
        <v>0</v>
      </c>
      <c r="H451" s="238"/>
      <c r="I451" s="239"/>
      <c r="J451" s="239"/>
      <c r="K451" s="239"/>
      <c r="L451" s="239"/>
      <c r="M451" s="239"/>
      <c r="N451" s="239"/>
      <c r="O451" s="239"/>
      <c r="P451" s="239"/>
      <c r="Q451" s="239"/>
      <c r="R451" s="239"/>
      <c r="S451" s="239"/>
      <c r="T451" s="239"/>
      <c r="U451" s="239"/>
      <c r="V451" s="239"/>
      <c r="W451" s="239"/>
      <c r="X451" s="240"/>
      <c r="Y451" s="241"/>
      <c r="Z451" s="158">
        <f>Z452</f>
        <v>0</v>
      </c>
      <c r="AA451" s="147">
        <v>0</v>
      </c>
      <c r="AB451" s="245"/>
    </row>
    <row r="452" spans="1:28" ht="18" customHeight="1" outlineLevel="6" thickBot="1">
      <c r="A452" s="5" t="s">
        <v>100</v>
      </c>
      <c r="B452" s="21">
        <v>953</v>
      </c>
      <c r="C452" s="6" t="s">
        <v>20</v>
      </c>
      <c r="D452" s="6" t="s">
        <v>346</v>
      </c>
      <c r="E452" s="6" t="s">
        <v>95</v>
      </c>
      <c r="F452" s="6"/>
      <c r="G452" s="159">
        <f>G453</f>
        <v>0</v>
      </c>
      <c r="H452" s="238"/>
      <c r="I452" s="239"/>
      <c r="J452" s="239"/>
      <c r="K452" s="239"/>
      <c r="L452" s="239"/>
      <c r="M452" s="239"/>
      <c r="N452" s="239"/>
      <c r="O452" s="239"/>
      <c r="P452" s="239"/>
      <c r="Q452" s="239"/>
      <c r="R452" s="239"/>
      <c r="S452" s="239"/>
      <c r="T452" s="239"/>
      <c r="U452" s="239"/>
      <c r="V452" s="239"/>
      <c r="W452" s="239"/>
      <c r="X452" s="240"/>
      <c r="Y452" s="241"/>
      <c r="Z452" s="159">
        <f>Z453</f>
        <v>0</v>
      </c>
      <c r="AA452" s="147">
        <v>0</v>
      </c>
      <c r="AB452" s="245"/>
    </row>
    <row r="453" spans="1:28" ht="32.25" outlineLevel="6" thickBot="1">
      <c r="A453" s="80" t="s">
        <v>101</v>
      </c>
      <c r="B453" s="84">
        <v>953</v>
      </c>
      <c r="C453" s="85" t="s">
        <v>20</v>
      </c>
      <c r="D453" s="85" t="s">
        <v>346</v>
      </c>
      <c r="E453" s="85" t="s">
        <v>96</v>
      </c>
      <c r="F453" s="85"/>
      <c r="G453" s="139">
        <v>0</v>
      </c>
      <c r="H453" s="50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67"/>
      <c r="Y453" s="54"/>
      <c r="Z453" s="139">
        <v>0</v>
      </c>
      <c r="AA453" s="147">
        <v>0</v>
      </c>
      <c r="AB453" s="245"/>
    </row>
    <row r="454" spans="1:28" ht="31.5" customHeight="1" outlineLevel="6" thickBot="1">
      <c r="A454" s="92" t="s">
        <v>194</v>
      </c>
      <c r="B454" s="119">
        <v>953</v>
      </c>
      <c r="C454" s="83" t="s">
        <v>20</v>
      </c>
      <c r="D454" s="83" t="s">
        <v>347</v>
      </c>
      <c r="E454" s="83" t="s">
        <v>5</v>
      </c>
      <c r="F454" s="83"/>
      <c r="G454" s="137">
        <f>G455</f>
        <v>900</v>
      </c>
      <c r="H454" s="32">
        <f aca="true" t="shared" si="74" ref="H454:X454">H455</f>
        <v>0</v>
      </c>
      <c r="I454" s="32">
        <f t="shared" si="74"/>
        <v>0</v>
      </c>
      <c r="J454" s="32">
        <f t="shared" si="74"/>
        <v>0</v>
      </c>
      <c r="K454" s="32">
        <f t="shared" si="74"/>
        <v>0</v>
      </c>
      <c r="L454" s="32">
        <f t="shared" si="74"/>
        <v>0</v>
      </c>
      <c r="M454" s="32">
        <f t="shared" si="74"/>
        <v>0</v>
      </c>
      <c r="N454" s="32">
        <f t="shared" si="74"/>
        <v>0</v>
      </c>
      <c r="O454" s="32">
        <f t="shared" si="74"/>
        <v>0</v>
      </c>
      <c r="P454" s="32">
        <f t="shared" si="74"/>
        <v>0</v>
      </c>
      <c r="Q454" s="32">
        <f t="shared" si="74"/>
        <v>0</v>
      </c>
      <c r="R454" s="32">
        <f t="shared" si="74"/>
        <v>0</v>
      </c>
      <c r="S454" s="32">
        <f t="shared" si="74"/>
        <v>0</v>
      </c>
      <c r="T454" s="32">
        <f t="shared" si="74"/>
        <v>0</v>
      </c>
      <c r="U454" s="32">
        <f t="shared" si="74"/>
        <v>0</v>
      </c>
      <c r="V454" s="32">
        <f t="shared" si="74"/>
        <v>0</v>
      </c>
      <c r="W454" s="32">
        <f t="shared" si="74"/>
        <v>0</v>
      </c>
      <c r="X454" s="60">
        <f t="shared" si="74"/>
        <v>82757.514</v>
      </c>
      <c r="Y454" s="54">
        <f>X454/G448*100</f>
        <v>1993.196387283237</v>
      </c>
      <c r="Z454" s="137">
        <f>Z455</f>
        <v>0</v>
      </c>
      <c r="AA454" s="147">
        <f t="shared" si="71"/>
        <v>0</v>
      </c>
      <c r="AB454" s="245"/>
    </row>
    <row r="455" spans="1:28" ht="21.75" customHeight="1" outlineLevel="6" thickBot="1">
      <c r="A455" s="5" t="s">
        <v>120</v>
      </c>
      <c r="B455" s="21">
        <v>953</v>
      </c>
      <c r="C455" s="6" t="s">
        <v>20</v>
      </c>
      <c r="D455" s="6" t="s">
        <v>347</v>
      </c>
      <c r="E455" s="6" t="s">
        <v>119</v>
      </c>
      <c r="F455" s="6"/>
      <c r="G455" s="138">
        <f>G456</f>
        <v>900</v>
      </c>
      <c r="H455" s="26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42"/>
      <c r="X455" s="58">
        <v>82757.514</v>
      </c>
      <c r="Y455" s="54">
        <f>X455/G449*100</f>
        <v>1993.196387283237</v>
      </c>
      <c r="Z455" s="138">
        <f>Z456</f>
        <v>0</v>
      </c>
      <c r="AA455" s="147">
        <f t="shared" si="71"/>
        <v>0</v>
      </c>
      <c r="AB455" s="245"/>
    </row>
    <row r="456" spans="1:28" ht="16.5" outlineLevel="6" thickBot="1">
      <c r="A456" s="88" t="s">
        <v>87</v>
      </c>
      <c r="B456" s="120">
        <v>953</v>
      </c>
      <c r="C456" s="85" t="s">
        <v>20</v>
      </c>
      <c r="D456" s="85" t="s">
        <v>347</v>
      </c>
      <c r="E456" s="85" t="s">
        <v>88</v>
      </c>
      <c r="F456" s="85"/>
      <c r="G456" s="139">
        <v>900</v>
      </c>
      <c r="H456" s="50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67"/>
      <c r="Y456" s="54"/>
      <c r="Z456" s="139">
        <v>0</v>
      </c>
      <c r="AA456" s="147">
        <f t="shared" si="71"/>
        <v>0</v>
      </c>
      <c r="AB456" s="245"/>
    </row>
    <row r="457" spans="1:28" ht="16.5" outlineLevel="6" thickBot="1">
      <c r="A457" s="103" t="s">
        <v>195</v>
      </c>
      <c r="B457" s="82">
        <v>953</v>
      </c>
      <c r="C457" s="83" t="s">
        <v>20</v>
      </c>
      <c r="D457" s="83" t="s">
        <v>348</v>
      </c>
      <c r="E457" s="83" t="s">
        <v>5</v>
      </c>
      <c r="F457" s="97"/>
      <c r="G457" s="158">
        <f>G458+G461</f>
        <v>3089.4</v>
      </c>
      <c r="H457" s="164"/>
      <c r="I457" s="165"/>
      <c r="J457" s="165"/>
      <c r="K457" s="165"/>
      <c r="L457" s="165"/>
      <c r="M457" s="165"/>
      <c r="N457" s="165"/>
      <c r="O457" s="165"/>
      <c r="P457" s="165"/>
      <c r="Q457" s="165"/>
      <c r="R457" s="165"/>
      <c r="S457" s="165"/>
      <c r="T457" s="165"/>
      <c r="U457" s="165"/>
      <c r="V457" s="165"/>
      <c r="W457" s="165"/>
      <c r="X457" s="166"/>
      <c r="Y457" s="167"/>
      <c r="Z457" s="158">
        <f>Z458+Z461</f>
        <v>0</v>
      </c>
      <c r="AA457" s="147">
        <f t="shared" si="71"/>
        <v>0</v>
      </c>
      <c r="AB457" s="245"/>
    </row>
    <row r="458" spans="1:28" ht="32.25" outlineLevel="6" thickBot="1">
      <c r="A458" s="5" t="s">
        <v>100</v>
      </c>
      <c r="B458" s="21">
        <v>953</v>
      </c>
      <c r="C458" s="6" t="s">
        <v>20</v>
      </c>
      <c r="D458" s="6" t="s">
        <v>348</v>
      </c>
      <c r="E458" s="6" t="s">
        <v>95</v>
      </c>
      <c r="F458" s="6"/>
      <c r="G458" s="138">
        <f>G459</f>
        <v>0</v>
      </c>
      <c r="H458" s="50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67"/>
      <c r="Y458" s="54"/>
      <c r="Z458" s="138">
        <f>Z459</f>
        <v>0</v>
      </c>
      <c r="AA458" s="147">
        <v>0</v>
      </c>
      <c r="AB458" s="245"/>
    </row>
    <row r="459" spans="1:28" ht="32.25" outlineLevel="6" thickBot="1">
      <c r="A459" s="80" t="s">
        <v>101</v>
      </c>
      <c r="B459" s="84">
        <v>953</v>
      </c>
      <c r="C459" s="85" t="s">
        <v>20</v>
      </c>
      <c r="D459" s="85" t="s">
        <v>348</v>
      </c>
      <c r="E459" s="85" t="s">
        <v>96</v>
      </c>
      <c r="F459" s="85"/>
      <c r="G459" s="139">
        <v>0</v>
      </c>
      <c r="H459" s="50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67"/>
      <c r="Y459" s="54"/>
      <c r="Z459" s="139">
        <v>0</v>
      </c>
      <c r="AA459" s="147">
        <v>0</v>
      </c>
      <c r="AB459" s="245"/>
    </row>
    <row r="460" spans="1:28" ht="16.5" outlineLevel="6" thickBot="1">
      <c r="A460" s="5" t="s">
        <v>120</v>
      </c>
      <c r="B460" s="21">
        <v>953</v>
      </c>
      <c r="C460" s="6" t="s">
        <v>20</v>
      </c>
      <c r="D460" s="6" t="s">
        <v>348</v>
      </c>
      <c r="E460" s="6" t="s">
        <v>119</v>
      </c>
      <c r="F460" s="6"/>
      <c r="G460" s="159">
        <f>G461</f>
        <v>3089.4</v>
      </c>
      <c r="H460" s="50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67"/>
      <c r="Y460" s="54"/>
      <c r="Z460" s="159">
        <f>Z461</f>
        <v>0</v>
      </c>
      <c r="AA460" s="147">
        <f aca="true" t="shared" si="75" ref="AA460:AA489">Z460/G460*100</f>
        <v>0</v>
      </c>
      <c r="AB460" s="245"/>
    </row>
    <row r="461" spans="1:28" ht="48" outlineLevel="6" thickBot="1">
      <c r="A461" s="90" t="s">
        <v>207</v>
      </c>
      <c r="B461" s="84">
        <v>953</v>
      </c>
      <c r="C461" s="85" t="s">
        <v>20</v>
      </c>
      <c r="D461" s="85" t="s">
        <v>348</v>
      </c>
      <c r="E461" s="85" t="s">
        <v>89</v>
      </c>
      <c r="F461" s="85"/>
      <c r="G461" s="160">
        <v>3089.4</v>
      </c>
      <c r="H461" s="50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67"/>
      <c r="Y461" s="54"/>
      <c r="Z461" s="160">
        <v>0</v>
      </c>
      <c r="AA461" s="147">
        <f t="shared" si="75"/>
        <v>0</v>
      </c>
      <c r="AB461" s="245"/>
    </row>
    <row r="462" spans="1:28" ht="32.25" outlineLevel="6" thickBot="1">
      <c r="A462" s="134" t="s">
        <v>196</v>
      </c>
      <c r="B462" s="82">
        <v>953</v>
      </c>
      <c r="C462" s="83" t="s">
        <v>20</v>
      </c>
      <c r="D462" s="83" t="s">
        <v>349</v>
      </c>
      <c r="E462" s="83" t="s">
        <v>5</v>
      </c>
      <c r="F462" s="83"/>
      <c r="G462" s="158">
        <f>G463</f>
        <v>162.6</v>
      </c>
      <c r="H462" s="50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67"/>
      <c r="Y462" s="54"/>
      <c r="Z462" s="158">
        <f>Z463</f>
        <v>0</v>
      </c>
      <c r="AA462" s="147">
        <f t="shared" si="75"/>
        <v>0</v>
      </c>
      <c r="AB462" s="245"/>
    </row>
    <row r="463" spans="1:28" ht="18.75" customHeight="1" outlineLevel="6" thickBot="1">
      <c r="A463" s="5" t="s">
        <v>124</v>
      </c>
      <c r="B463" s="21">
        <v>953</v>
      </c>
      <c r="C463" s="6" t="s">
        <v>20</v>
      </c>
      <c r="D463" s="6" t="s">
        <v>350</v>
      </c>
      <c r="E463" s="6" t="s">
        <v>122</v>
      </c>
      <c r="F463" s="6"/>
      <c r="G463" s="159">
        <f>G464</f>
        <v>162.6</v>
      </c>
      <c r="H463" s="50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67"/>
      <c r="Y463" s="54"/>
      <c r="Z463" s="159">
        <f>Z464</f>
        <v>0</v>
      </c>
      <c r="AA463" s="147">
        <f t="shared" si="75"/>
        <v>0</v>
      </c>
      <c r="AB463" s="245"/>
    </row>
    <row r="464" spans="1:28" ht="32.25" outlineLevel="6" thickBot="1">
      <c r="A464" s="80" t="s">
        <v>125</v>
      </c>
      <c r="B464" s="84">
        <v>953</v>
      </c>
      <c r="C464" s="85" t="s">
        <v>20</v>
      </c>
      <c r="D464" s="85" t="s">
        <v>350</v>
      </c>
      <c r="E464" s="85" t="s">
        <v>123</v>
      </c>
      <c r="F464" s="85"/>
      <c r="G464" s="160">
        <v>162.6</v>
      </c>
      <c r="H464" s="50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67"/>
      <c r="Y464" s="54"/>
      <c r="Z464" s="160">
        <v>0</v>
      </c>
      <c r="AA464" s="147">
        <f t="shared" si="75"/>
        <v>0</v>
      </c>
      <c r="AB464" s="245"/>
    </row>
    <row r="465" spans="1:28" ht="16.5" outlineLevel="6" thickBot="1">
      <c r="A465" s="112" t="s">
        <v>34</v>
      </c>
      <c r="B465" s="18">
        <v>953</v>
      </c>
      <c r="C465" s="37" t="s">
        <v>13</v>
      </c>
      <c r="D465" s="37" t="s">
        <v>262</v>
      </c>
      <c r="E465" s="37" t="s">
        <v>5</v>
      </c>
      <c r="F465" s="37"/>
      <c r="G465" s="163">
        <f>G470+G466</f>
        <v>13734.1</v>
      </c>
      <c r="H465" s="238"/>
      <c r="I465" s="239"/>
      <c r="J465" s="239"/>
      <c r="K465" s="239"/>
      <c r="L465" s="239"/>
      <c r="M465" s="239"/>
      <c r="N465" s="239"/>
      <c r="O465" s="239"/>
      <c r="P465" s="239"/>
      <c r="Q465" s="239"/>
      <c r="R465" s="239"/>
      <c r="S465" s="239"/>
      <c r="T465" s="239"/>
      <c r="U465" s="239"/>
      <c r="V465" s="239"/>
      <c r="W465" s="239"/>
      <c r="X465" s="240"/>
      <c r="Y465" s="241"/>
      <c r="Z465" s="242">
        <f>Z470+Z466</f>
        <v>3027.605</v>
      </c>
      <c r="AA465" s="147">
        <f t="shared" si="75"/>
        <v>22.044436839690988</v>
      </c>
      <c r="AB465" s="245"/>
    </row>
    <row r="466" spans="1:28" ht="32.25" outlineLevel="6" thickBot="1">
      <c r="A466" s="101" t="s">
        <v>135</v>
      </c>
      <c r="B466" s="19">
        <v>953</v>
      </c>
      <c r="C466" s="9" t="s">
        <v>13</v>
      </c>
      <c r="D466" s="9" t="s">
        <v>263</v>
      </c>
      <c r="E466" s="9" t="s">
        <v>5</v>
      </c>
      <c r="F466" s="37"/>
      <c r="G466" s="243">
        <f>G467</f>
        <v>0</v>
      </c>
      <c r="H466" s="238"/>
      <c r="I466" s="239"/>
      <c r="J466" s="239"/>
      <c r="K466" s="239"/>
      <c r="L466" s="239"/>
      <c r="M466" s="239"/>
      <c r="N466" s="239"/>
      <c r="O466" s="239"/>
      <c r="P466" s="239"/>
      <c r="Q466" s="239"/>
      <c r="R466" s="239"/>
      <c r="S466" s="239"/>
      <c r="T466" s="239"/>
      <c r="U466" s="239"/>
      <c r="V466" s="239"/>
      <c r="W466" s="239"/>
      <c r="X466" s="240"/>
      <c r="Y466" s="241"/>
      <c r="Z466" s="243">
        <f>Z467</f>
        <v>0.347</v>
      </c>
      <c r="AA466" s="147">
        <v>0</v>
      </c>
      <c r="AB466" s="245"/>
    </row>
    <row r="467" spans="1:28" ht="32.25" outlineLevel="6" thickBot="1">
      <c r="A467" s="101" t="s">
        <v>136</v>
      </c>
      <c r="B467" s="19">
        <v>953</v>
      </c>
      <c r="C467" s="9" t="s">
        <v>13</v>
      </c>
      <c r="D467" s="9" t="s">
        <v>264</v>
      </c>
      <c r="E467" s="9" t="s">
        <v>5</v>
      </c>
      <c r="F467" s="37"/>
      <c r="G467" s="243">
        <f>G468</f>
        <v>0</v>
      </c>
      <c r="H467" s="238"/>
      <c r="I467" s="239"/>
      <c r="J467" s="239"/>
      <c r="K467" s="239"/>
      <c r="L467" s="239"/>
      <c r="M467" s="239"/>
      <c r="N467" s="239"/>
      <c r="O467" s="239"/>
      <c r="P467" s="239"/>
      <c r="Q467" s="239"/>
      <c r="R467" s="239"/>
      <c r="S467" s="239"/>
      <c r="T467" s="239"/>
      <c r="U467" s="239"/>
      <c r="V467" s="239"/>
      <c r="W467" s="239"/>
      <c r="X467" s="240"/>
      <c r="Y467" s="241"/>
      <c r="Z467" s="243">
        <f>Z468</f>
        <v>0.347</v>
      </c>
      <c r="AA467" s="147">
        <v>0</v>
      </c>
      <c r="AB467" s="245"/>
    </row>
    <row r="468" spans="1:28" ht="16.5" outlineLevel="6" thickBot="1">
      <c r="A468" s="86" t="s">
        <v>140</v>
      </c>
      <c r="B468" s="82">
        <v>953</v>
      </c>
      <c r="C468" s="83" t="s">
        <v>13</v>
      </c>
      <c r="D468" s="83" t="s">
        <v>268</v>
      </c>
      <c r="E468" s="83" t="s">
        <v>5</v>
      </c>
      <c r="F468" s="83"/>
      <c r="G468" s="244">
        <f>G469</f>
        <v>0</v>
      </c>
      <c r="H468" s="238"/>
      <c r="I468" s="239"/>
      <c r="J468" s="239"/>
      <c r="K468" s="239"/>
      <c r="L468" s="239"/>
      <c r="M468" s="239"/>
      <c r="N468" s="239"/>
      <c r="O468" s="239"/>
      <c r="P468" s="239"/>
      <c r="Q468" s="239"/>
      <c r="R468" s="239"/>
      <c r="S468" s="239"/>
      <c r="T468" s="239"/>
      <c r="U468" s="239"/>
      <c r="V468" s="239"/>
      <c r="W468" s="239"/>
      <c r="X468" s="240"/>
      <c r="Y468" s="241"/>
      <c r="Z468" s="244">
        <f>Z469</f>
        <v>0.347</v>
      </c>
      <c r="AA468" s="147">
        <v>0</v>
      </c>
      <c r="AB468" s="245"/>
    </row>
    <row r="469" spans="1:28" ht="16.5" outlineLevel="6" thickBot="1">
      <c r="A469" s="141" t="s">
        <v>364</v>
      </c>
      <c r="B469" s="148">
        <v>953</v>
      </c>
      <c r="C469" s="142" t="s">
        <v>13</v>
      </c>
      <c r="D469" s="142" t="s">
        <v>268</v>
      </c>
      <c r="E469" s="142" t="s">
        <v>365</v>
      </c>
      <c r="F469" s="142"/>
      <c r="G469" s="139">
        <v>0</v>
      </c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59"/>
      <c r="Y469" s="54"/>
      <c r="Z469" s="139">
        <v>0.347</v>
      </c>
      <c r="AA469" s="147">
        <v>0</v>
      </c>
      <c r="AB469" s="245"/>
    </row>
    <row r="470" spans="1:28" ht="16.5" outlineLevel="6" thickBot="1">
      <c r="A470" s="72" t="s">
        <v>240</v>
      </c>
      <c r="B470" s="19">
        <v>953</v>
      </c>
      <c r="C470" s="9" t="s">
        <v>13</v>
      </c>
      <c r="D470" s="9" t="s">
        <v>331</v>
      </c>
      <c r="E470" s="9" t="s">
        <v>5</v>
      </c>
      <c r="F470" s="11"/>
      <c r="G470" s="157">
        <f>G471</f>
        <v>13734.1</v>
      </c>
      <c r="H470" s="50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67"/>
      <c r="Y470" s="54"/>
      <c r="Z470" s="157">
        <f>Z471</f>
        <v>3027.258</v>
      </c>
      <c r="AA470" s="147">
        <f t="shared" si="75"/>
        <v>22.041910281707572</v>
      </c>
      <c r="AB470" s="245"/>
    </row>
    <row r="471" spans="1:28" ht="32.25" outlineLevel="6" thickBot="1">
      <c r="A471" s="72" t="s">
        <v>196</v>
      </c>
      <c r="B471" s="19">
        <v>953</v>
      </c>
      <c r="C471" s="9" t="s">
        <v>13</v>
      </c>
      <c r="D471" s="9" t="s">
        <v>351</v>
      </c>
      <c r="E471" s="9" t="s">
        <v>5</v>
      </c>
      <c r="F471" s="11"/>
      <c r="G471" s="157">
        <f>G472</f>
        <v>13734.1</v>
      </c>
      <c r="H471" s="50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67"/>
      <c r="Y471" s="54"/>
      <c r="Z471" s="157">
        <f>Z472</f>
        <v>3027.258</v>
      </c>
      <c r="AA471" s="147">
        <f t="shared" si="75"/>
        <v>22.041910281707572</v>
      </c>
      <c r="AB471" s="245"/>
    </row>
    <row r="472" spans="1:28" ht="32.25" outlineLevel="6" thickBot="1">
      <c r="A472" s="86" t="s">
        <v>141</v>
      </c>
      <c r="B472" s="82">
        <v>953</v>
      </c>
      <c r="C472" s="83" t="s">
        <v>13</v>
      </c>
      <c r="D472" s="83" t="s">
        <v>352</v>
      </c>
      <c r="E472" s="83" t="s">
        <v>5</v>
      </c>
      <c r="F472" s="83"/>
      <c r="G472" s="158">
        <f>G473+G477+G479</f>
        <v>13734.1</v>
      </c>
      <c r="H472" s="50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67"/>
      <c r="Y472" s="54"/>
      <c r="Z472" s="158">
        <f>Z473+Z477+Z479</f>
        <v>3027.258</v>
      </c>
      <c r="AA472" s="147">
        <f t="shared" si="75"/>
        <v>22.041910281707572</v>
      </c>
      <c r="AB472" s="245"/>
    </row>
    <row r="473" spans="1:28" ht="16.5" outlineLevel="6" thickBot="1">
      <c r="A473" s="5" t="s">
        <v>112</v>
      </c>
      <c r="B473" s="21">
        <v>953</v>
      </c>
      <c r="C473" s="6" t="s">
        <v>13</v>
      </c>
      <c r="D473" s="6" t="s">
        <v>352</v>
      </c>
      <c r="E473" s="6" t="s">
        <v>111</v>
      </c>
      <c r="F473" s="6"/>
      <c r="G473" s="159">
        <f>G474+G475+G476</f>
        <v>12700</v>
      </c>
      <c r="H473" s="50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67"/>
      <c r="Y473" s="54"/>
      <c r="Z473" s="159">
        <f>Z474+Z475+Z476</f>
        <v>2509.788</v>
      </c>
      <c r="AA473" s="147">
        <f t="shared" si="75"/>
        <v>19.762110236220472</v>
      </c>
      <c r="AB473" s="245"/>
    </row>
    <row r="474" spans="1:28" ht="16.5" outlineLevel="6" thickBot="1">
      <c r="A474" s="80" t="s">
        <v>258</v>
      </c>
      <c r="B474" s="84">
        <v>953</v>
      </c>
      <c r="C474" s="85" t="s">
        <v>13</v>
      </c>
      <c r="D474" s="85" t="s">
        <v>352</v>
      </c>
      <c r="E474" s="85" t="s">
        <v>113</v>
      </c>
      <c r="F474" s="85"/>
      <c r="G474" s="160">
        <v>9000</v>
      </c>
      <c r="H474" s="50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67"/>
      <c r="Y474" s="54"/>
      <c r="Z474" s="160">
        <v>1856.046</v>
      </c>
      <c r="AA474" s="147">
        <f t="shared" si="75"/>
        <v>20.622733333333336</v>
      </c>
      <c r="AB474" s="245"/>
    </row>
    <row r="475" spans="1:28" ht="32.25" outlineLevel="6" thickBot="1">
      <c r="A475" s="80" t="s">
        <v>260</v>
      </c>
      <c r="B475" s="84">
        <v>953</v>
      </c>
      <c r="C475" s="85" t="s">
        <v>13</v>
      </c>
      <c r="D475" s="85" t="s">
        <v>352</v>
      </c>
      <c r="E475" s="85" t="s">
        <v>114</v>
      </c>
      <c r="F475" s="85"/>
      <c r="G475" s="139">
        <v>0</v>
      </c>
      <c r="H475" s="50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67"/>
      <c r="Y475" s="54"/>
      <c r="Z475" s="139">
        <v>0</v>
      </c>
      <c r="AA475" s="147">
        <v>0</v>
      </c>
      <c r="AB475" s="245"/>
    </row>
    <row r="476" spans="1:28" ht="48" outlineLevel="6" thickBot="1">
      <c r="A476" s="80" t="s">
        <v>256</v>
      </c>
      <c r="B476" s="84">
        <v>953</v>
      </c>
      <c r="C476" s="85" t="s">
        <v>13</v>
      </c>
      <c r="D476" s="85" t="s">
        <v>352</v>
      </c>
      <c r="E476" s="85" t="s">
        <v>257</v>
      </c>
      <c r="F476" s="85"/>
      <c r="G476" s="160">
        <v>3700</v>
      </c>
      <c r="H476" s="50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67"/>
      <c r="Y476" s="54"/>
      <c r="Z476" s="160">
        <v>653.742</v>
      </c>
      <c r="AA476" s="147">
        <f t="shared" si="75"/>
        <v>17.668702702702703</v>
      </c>
      <c r="AB476" s="245"/>
    </row>
    <row r="477" spans="1:28" ht="32.25" outlineLevel="6" thickBot="1">
      <c r="A477" s="5" t="s">
        <v>100</v>
      </c>
      <c r="B477" s="21">
        <v>953</v>
      </c>
      <c r="C477" s="6" t="s">
        <v>13</v>
      </c>
      <c r="D477" s="6" t="s">
        <v>352</v>
      </c>
      <c r="E477" s="6" t="s">
        <v>95</v>
      </c>
      <c r="F477" s="6"/>
      <c r="G477" s="138">
        <f>G478</f>
        <v>977.1</v>
      </c>
      <c r="H477" s="50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67"/>
      <c r="Y477" s="54"/>
      <c r="Z477" s="138">
        <f>Z478</f>
        <v>512.818</v>
      </c>
      <c r="AA477" s="147">
        <f t="shared" si="75"/>
        <v>52.48367618462798</v>
      </c>
      <c r="AB477" s="245"/>
    </row>
    <row r="478" spans="1:28" ht="19.5" customHeight="1" outlineLevel="6" thickBot="1">
      <c r="A478" s="80" t="s">
        <v>101</v>
      </c>
      <c r="B478" s="84">
        <v>953</v>
      </c>
      <c r="C478" s="85" t="s">
        <v>13</v>
      </c>
      <c r="D478" s="85" t="s">
        <v>352</v>
      </c>
      <c r="E478" s="85" t="s">
        <v>96</v>
      </c>
      <c r="F478" s="85"/>
      <c r="G478" s="160">
        <v>977.1</v>
      </c>
      <c r="H478" s="50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67"/>
      <c r="Y478" s="54"/>
      <c r="Z478" s="160">
        <v>512.818</v>
      </c>
      <c r="AA478" s="147">
        <f t="shared" si="75"/>
        <v>52.48367618462798</v>
      </c>
      <c r="AB478" s="245"/>
    </row>
    <row r="479" spans="1:28" ht="16.5" outlineLevel="6" thickBot="1">
      <c r="A479" s="5" t="s">
        <v>102</v>
      </c>
      <c r="B479" s="21">
        <v>953</v>
      </c>
      <c r="C479" s="6" t="s">
        <v>13</v>
      </c>
      <c r="D479" s="6" t="s">
        <v>352</v>
      </c>
      <c r="E479" s="6" t="s">
        <v>97</v>
      </c>
      <c r="F479" s="6"/>
      <c r="G479" s="138">
        <f>G480+G481+G482</f>
        <v>57</v>
      </c>
      <c r="H479" s="50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67"/>
      <c r="Y479" s="54"/>
      <c r="Z479" s="138">
        <f>Z480+Z481+Z482</f>
        <v>4.652</v>
      </c>
      <c r="AA479" s="147">
        <f t="shared" si="75"/>
        <v>8.161403508771931</v>
      </c>
      <c r="AB479" s="245"/>
    </row>
    <row r="480" spans="1:28" ht="32.25" outlineLevel="6" thickBot="1">
      <c r="A480" s="80" t="s">
        <v>103</v>
      </c>
      <c r="B480" s="84">
        <v>953</v>
      </c>
      <c r="C480" s="85" t="s">
        <v>13</v>
      </c>
      <c r="D480" s="85" t="s">
        <v>352</v>
      </c>
      <c r="E480" s="85" t="s">
        <v>98</v>
      </c>
      <c r="F480" s="85"/>
      <c r="G480" s="139">
        <v>2</v>
      </c>
      <c r="H480" s="31">
        <f aca="true" t="shared" si="76" ref="H480:X480">H483+H494</f>
        <v>0</v>
      </c>
      <c r="I480" s="31">
        <f t="shared" si="76"/>
        <v>0</v>
      </c>
      <c r="J480" s="31">
        <f t="shared" si="76"/>
        <v>0</v>
      </c>
      <c r="K480" s="31">
        <f t="shared" si="76"/>
        <v>0</v>
      </c>
      <c r="L480" s="31">
        <f t="shared" si="76"/>
        <v>0</v>
      </c>
      <c r="M480" s="31">
        <f t="shared" si="76"/>
        <v>0</v>
      </c>
      <c r="N480" s="31">
        <f t="shared" si="76"/>
        <v>0</v>
      </c>
      <c r="O480" s="31">
        <f t="shared" si="76"/>
        <v>0</v>
      </c>
      <c r="P480" s="31">
        <f t="shared" si="76"/>
        <v>0</v>
      </c>
      <c r="Q480" s="31">
        <f t="shared" si="76"/>
        <v>0</v>
      </c>
      <c r="R480" s="31">
        <f t="shared" si="76"/>
        <v>0</v>
      </c>
      <c r="S480" s="31">
        <f t="shared" si="76"/>
        <v>0</v>
      </c>
      <c r="T480" s="31">
        <f t="shared" si="76"/>
        <v>0</v>
      </c>
      <c r="U480" s="31">
        <f t="shared" si="76"/>
        <v>0</v>
      </c>
      <c r="V480" s="31">
        <f t="shared" si="76"/>
        <v>0</v>
      </c>
      <c r="W480" s="31">
        <f t="shared" si="76"/>
        <v>0</v>
      </c>
      <c r="X480" s="59">
        <f t="shared" si="76"/>
        <v>12003.04085</v>
      </c>
      <c r="Y480" s="54" t="e">
        <f>X480/G475*100</f>
        <v>#DIV/0!</v>
      </c>
      <c r="Z480" s="139">
        <v>0.368</v>
      </c>
      <c r="AA480" s="147">
        <f t="shared" si="75"/>
        <v>18.4</v>
      </c>
      <c r="AB480" s="245"/>
    </row>
    <row r="481" spans="1:28" ht="16.5" outlineLevel="6" thickBot="1">
      <c r="A481" s="80" t="s">
        <v>104</v>
      </c>
      <c r="B481" s="84">
        <v>953</v>
      </c>
      <c r="C481" s="85" t="s">
        <v>13</v>
      </c>
      <c r="D481" s="85" t="s">
        <v>352</v>
      </c>
      <c r="E481" s="85" t="s">
        <v>99</v>
      </c>
      <c r="F481" s="85"/>
      <c r="G481" s="139">
        <v>5</v>
      </c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59"/>
      <c r="Y481" s="54"/>
      <c r="Z481" s="139">
        <v>0.27</v>
      </c>
      <c r="AA481" s="147">
        <f t="shared" si="75"/>
        <v>5.4</v>
      </c>
      <c r="AB481" s="245"/>
    </row>
    <row r="482" spans="1:28" ht="16.5" outlineLevel="6" thickBot="1">
      <c r="A482" s="80" t="s">
        <v>364</v>
      </c>
      <c r="B482" s="84">
        <v>953</v>
      </c>
      <c r="C482" s="85" t="s">
        <v>13</v>
      </c>
      <c r="D482" s="85" t="s">
        <v>352</v>
      </c>
      <c r="E482" s="85" t="s">
        <v>365</v>
      </c>
      <c r="F482" s="85"/>
      <c r="G482" s="139">
        <v>50</v>
      </c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59"/>
      <c r="Y482" s="54"/>
      <c r="Z482" s="139">
        <v>4.014</v>
      </c>
      <c r="AA482" s="147">
        <f t="shared" si="75"/>
        <v>8.028</v>
      </c>
      <c r="AB482" s="245"/>
    </row>
    <row r="483" spans="1:28" ht="19.5" outlineLevel="6" thickBot="1">
      <c r="A483" s="98" t="s">
        <v>44</v>
      </c>
      <c r="B483" s="18">
        <v>953</v>
      </c>
      <c r="C483" s="14" t="s">
        <v>43</v>
      </c>
      <c r="D483" s="37" t="s">
        <v>262</v>
      </c>
      <c r="E483" s="14" t="s">
        <v>5</v>
      </c>
      <c r="F483" s="14"/>
      <c r="G483" s="162">
        <f>G485</f>
        <v>4206</v>
      </c>
      <c r="H483" s="32">
        <f aca="true" t="shared" si="77" ref="H483:X484">H484</f>
        <v>0</v>
      </c>
      <c r="I483" s="32">
        <f t="shared" si="77"/>
        <v>0</v>
      </c>
      <c r="J483" s="32">
        <f t="shared" si="77"/>
        <v>0</v>
      </c>
      <c r="K483" s="32">
        <f t="shared" si="77"/>
        <v>0</v>
      </c>
      <c r="L483" s="32">
        <f t="shared" si="77"/>
        <v>0</v>
      </c>
      <c r="M483" s="32">
        <f t="shared" si="77"/>
        <v>0</v>
      </c>
      <c r="N483" s="32">
        <f t="shared" si="77"/>
        <v>0</v>
      </c>
      <c r="O483" s="32">
        <f t="shared" si="77"/>
        <v>0</v>
      </c>
      <c r="P483" s="32">
        <f t="shared" si="77"/>
        <v>0</v>
      </c>
      <c r="Q483" s="32">
        <f t="shared" si="77"/>
        <v>0</v>
      </c>
      <c r="R483" s="32">
        <f t="shared" si="77"/>
        <v>0</v>
      </c>
      <c r="S483" s="32">
        <f t="shared" si="77"/>
        <v>0</v>
      </c>
      <c r="T483" s="32">
        <f t="shared" si="77"/>
        <v>0</v>
      </c>
      <c r="U483" s="32">
        <f t="shared" si="77"/>
        <v>0</v>
      </c>
      <c r="V483" s="32">
        <f t="shared" si="77"/>
        <v>0</v>
      </c>
      <c r="W483" s="32">
        <f t="shared" si="77"/>
        <v>0</v>
      </c>
      <c r="X483" s="60">
        <f t="shared" si="77"/>
        <v>12003.04085</v>
      </c>
      <c r="Y483" s="54">
        <f>X483/G477*100</f>
        <v>1228.4352522771464</v>
      </c>
      <c r="Z483" s="162">
        <f>Z485</f>
        <v>1300</v>
      </c>
      <c r="AA483" s="147">
        <f t="shared" si="75"/>
        <v>30.90822634331907</v>
      </c>
      <c r="AB483" s="245"/>
    </row>
    <row r="484" spans="1:28" ht="16.5" outlineLevel="6" thickBot="1">
      <c r="A484" s="112" t="s">
        <v>40</v>
      </c>
      <c r="B484" s="18">
        <v>953</v>
      </c>
      <c r="C484" s="37" t="s">
        <v>21</v>
      </c>
      <c r="D484" s="37" t="s">
        <v>262</v>
      </c>
      <c r="E484" s="37" t="s">
        <v>5</v>
      </c>
      <c r="F484" s="37"/>
      <c r="G484" s="163">
        <f>G485</f>
        <v>4206</v>
      </c>
      <c r="H484" s="33">
        <f t="shared" si="77"/>
        <v>0</v>
      </c>
      <c r="I484" s="33">
        <f t="shared" si="77"/>
        <v>0</v>
      </c>
      <c r="J484" s="33">
        <f t="shared" si="77"/>
        <v>0</v>
      </c>
      <c r="K484" s="33">
        <f t="shared" si="77"/>
        <v>0</v>
      </c>
      <c r="L484" s="33">
        <f t="shared" si="77"/>
        <v>0</v>
      </c>
      <c r="M484" s="33">
        <f t="shared" si="77"/>
        <v>0</v>
      </c>
      <c r="N484" s="33">
        <f t="shared" si="77"/>
        <v>0</v>
      </c>
      <c r="O484" s="33">
        <f t="shared" si="77"/>
        <v>0</v>
      </c>
      <c r="P484" s="33">
        <f t="shared" si="77"/>
        <v>0</v>
      </c>
      <c r="Q484" s="33">
        <f t="shared" si="77"/>
        <v>0</v>
      </c>
      <c r="R484" s="33">
        <f t="shared" si="77"/>
        <v>0</v>
      </c>
      <c r="S484" s="33">
        <f t="shared" si="77"/>
        <v>0</v>
      </c>
      <c r="T484" s="33">
        <f t="shared" si="77"/>
        <v>0</v>
      </c>
      <c r="U484" s="33">
        <f t="shared" si="77"/>
        <v>0</v>
      </c>
      <c r="V484" s="33">
        <f t="shared" si="77"/>
        <v>0</v>
      </c>
      <c r="W484" s="33">
        <f t="shared" si="77"/>
        <v>0</v>
      </c>
      <c r="X484" s="61">
        <f t="shared" si="77"/>
        <v>12003.04085</v>
      </c>
      <c r="Y484" s="54" t="e">
        <f>X484/#REF!*100</f>
        <v>#REF!</v>
      </c>
      <c r="Z484" s="163">
        <f>Z485</f>
        <v>1300</v>
      </c>
      <c r="AA484" s="147">
        <f t="shared" si="75"/>
        <v>30.90822634331907</v>
      </c>
      <c r="AB484" s="245"/>
    </row>
    <row r="485" spans="1:28" ht="32.25" outlineLevel="6" thickBot="1">
      <c r="A485" s="101" t="s">
        <v>135</v>
      </c>
      <c r="B485" s="19">
        <v>953</v>
      </c>
      <c r="C485" s="9" t="s">
        <v>21</v>
      </c>
      <c r="D485" s="9" t="s">
        <v>263</v>
      </c>
      <c r="E485" s="9" t="s">
        <v>5</v>
      </c>
      <c r="F485" s="9"/>
      <c r="G485" s="157">
        <f>G486</f>
        <v>4206</v>
      </c>
      <c r="H485" s="26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42"/>
      <c r="X485" s="58">
        <v>12003.04085</v>
      </c>
      <c r="Y485" s="54">
        <f>X485/G478*100</f>
        <v>1228.4352522771464</v>
      </c>
      <c r="Z485" s="157">
        <f>Z486</f>
        <v>1300</v>
      </c>
      <c r="AA485" s="147">
        <f t="shared" si="75"/>
        <v>30.90822634331907</v>
      </c>
      <c r="AB485" s="245"/>
    </row>
    <row r="486" spans="1:28" ht="32.25" outlineLevel="6" thickBot="1">
      <c r="A486" s="101" t="s">
        <v>136</v>
      </c>
      <c r="B486" s="19">
        <v>953</v>
      </c>
      <c r="C486" s="9" t="s">
        <v>21</v>
      </c>
      <c r="D486" s="9" t="s">
        <v>264</v>
      </c>
      <c r="E486" s="9" t="s">
        <v>5</v>
      </c>
      <c r="F486" s="11"/>
      <c r="G486" s="157">
        <f>G487</f>
        <v>4206</v>
      </c>
      <c r="H486" s="50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67"/>
      <c r="Y486" s="54"/>
      <c r="Z486" s="157">
        <f>Z487</f>
        <v>1300</v>
      </c>
      <c r="AA486" s="147">
        <f t="shared" si="75"/>
        <v>30.90822634331907</v>
      </c>
      <c r="AB486" s="245"/>
    </row>
    <row r="487" spans="1:28" ht="49.5" customHeight="1" outlineLevel="6" thickBot="1">
      <c r="A487" s="103" t="s">
        <v>197</v>
      </c>
      <c r="B487" s="82">
        <v>953</v>
      </c>
      <c r="C487" s="83" t="s">
        <v>21</v>
      </c>
      <c r="D487" s="83" t="s">
        <v>353</v>
      </c>
      <c r="E487" s="83" t="s">
        <v>5</v>
      </c>
      <c r="F487" s="83"/>
      <c r="G487" s="158">
        <f>G488</f>
        <v>4206</v>
      </c>
      <c r="H487" s="50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67"/>
      <c r="Y487" s="54"/>
      <c r="Z487" s="158">
        <f>Z488</f>
        <v>1300</v>
      </c>
      <c r="AA487" s="147">
        <f t="shared" si="75"/>
        <v>30.90822634331907</v>
      </c>
      <c r="AB487" s="245"/>
    </row>
    <row r="488" spans="1:28" ht="19.5" customHeight="1" outlineLevel="6" thickBot="1">
      <c r="A488" s="5" t="s">
        <v>124</v>
      </c>
      <c r="B488" s="21">
        <v>953</v>
      </c>
      <c r="C488" s="6" t="s">
        <v>21</v>
      </c>
      <c r="D488" s="6" t="s">
        <v>353</v>
      </c>
      <c r="E488" s="6" t="s">
        <v>122</v>
      </c>
      <c r="F488" s="6"/>
      <c r="G488" s="159">
        <f>G489</f>
        <v>4206</v>
      </c>
      <c r="H488" s="50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67"/>
      <c r="Y488" s="54"/>
      <c r="Z488" s="159">
        <f>Z489</f>
        <v>1300</v>
      </c>
      <c r="AA488" s="147">
        <f t="shared" si="75"/>
        <v>30.90822634331907</v>
      </c>
      <c r="AB488" s="245"/>
    </row>
    <row r="489" spans="1:28" ht="32.25" outlineLevel="6" thickBot="1">
      <c r="A489" s="80" t="s">
        <v>125</v>
      </c>
      <c r="B489" s="84">
        <v>953</v>
      </c>
      <c r="C489" s="85" t="s">
        <v>21</v>
      </c>
      <c r="D489" s="85" t="s">
        <v>353</v>
      </c>
      <c r="E489" s="85" t="s">
        <v>123</v>
      </c>
      <c r="F489" s="85"/>
      <c r="G489" s="160">
        <v>4206</v>
      </c>
      <c r="H489" s="50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67"/>
      <c r="Y489" s="54"/>
      <c r="Z489" s="160">
        <v>1300</v>
      </c>
      <c r="AA489" s="147">
        <f t="shared" si="75"/>
        <v>30.90822634331907</v>
      </c>
      <c r="AB489" s="245"/>
    </row>
    <row r="490" spans="1:26" ht="19.5" outlineLevel="6" thickBot="1">
      <c r="A490" s="46" t="s">
        <v>22</v>
      </c>
      <c r="B490" s="46"/>
      <c r="C490" s="46"/>
      <c r="D490" s="46"/>
      <c r="E490" s="46"/>
      <c r="F490" s="46"/>
      <c r="G490" s="36">
        <f>G380+G10</f>
        <v>598939.492</v>
      </c>
      <c r="H490" s="50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250"/>
      <c r="Y490" s="54"/>
      <c r="Z490" s="36">
        <f>Z380+Z10</f>
        <v>139910.32799999998</v>
      </c>
    </row>
    <row r="491" spans="1:25" ht="16.5" outlineLevel="6" thickBot="1">
      <c r="A491" s="1"/>
      <c r="B491" s="22"/>
      <c r="C491" s="1"/>
      <c r="D491" s="1"/>
      <c r="E491" s="1"/>
      <c r="F491" s="1"/>
      <c r="G491" s="1"/>
      <c r="H491" s="50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67"/>
      <c r="Y491" s="54"/>
    </row>
    <row r="492" spans="1:25" ht="16.5" outlineLevel="6" thickBot="1">
      <c r="A492" s="3"/>
      <c r="B492" s="3"/>
      <c r="C492" s="3"/>
      <c r="D492" s="3"/>
      <c r="E492" s="3"/>
      <c r="F492" s="3"/>
      <c r="G492" s="3"/>
      <c r="H492" s="50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67"/>
      <c r="Y492" s="54"/>
    </row>
    <row r="493" spans="8:25" ht="16.5" outlineLevel="6" thickBot="1">
      <c r="H493" s="50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67"/>
      <c r="Y493" s="54"/>
    </row>
    <row r="494" spans="8:25" ht="16.5" outlineLevel="6" thickBot="1">
      <c r="H494" s="32">
        <f aca="true" t="shared" si="78" ref="H494:X494">H495</f>
        <v>0</v>
      </c>
      <c r="I494" s="32">
        <f t="shared" si="78"/>
        <v>0</v>
      </c>
      <c r="J494" s="32">
        <f t="shared" si="78"/>
        <v>0</v>
      </c>
      <c r="K494" s="32">
        <f t="shared" si="78"/>
        <v>0</v>
      </c>
      <c r="L494" s="32">
        <f t="shared" si="78"/>
        <v>0</v>
      </c>
      <c r="M494" s="32">
        <f t="shared" si="78"/>
        <v>0</v>
      </c>
      <c r="N494" s="32">
        <f t="shared" si="78"/>
        <v>0</v>
      </c>
      <c r="O494" s="32">
        <f t="shared" si="78"/>
        <v>0</v>
      </c>
      <c r="P494" s="32">
        <f t="shared" si="78"/>
        <v>0</v>
      </c>
      <c r="Q494" s="32">
        <f t="shared" si="78"/>
        <v>0</v>
      </c>
      <c r="R494" s="32">
        <f t="shared" si="78"/>
        <v>0</v>
      </c>
      <c r="S494" s="32">
        <f t="shared" si="78"/>
        <v>0</v>
      </c>
      <c r="T494" s="32">
        <f t="shared" si="78"/>
        <v>0</v>
      </c>
      <c r="U494" s="32">
        <f t="shared" si="78"/>
        <v>0</v>
      </c>
      <c r="V494" s="32">
        <f t="shared" si="78"/>
        <v>0</v>
      </c>
      <c r="W494" s="32">
        <f t="shared" si="78"/>
        <v>0</v>
      </c>
      <c r="X494" s="60">
        <f t="shared" si="78"/>
        <v>0</v>
      </c>
      <c r="Y494" s="54">
        <v>0</v>
      </c>
    </row>
    <row r="495" spans="8:25" ht="15.75" outlineLevel="6">
      <c r="H495" s="26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42"/>
      <c r="X495" s="58">
        <v>0</v>
      </c>
      <c r="Y495" s="54">
        <v>0</v>
      </c>
    </row>
    <row r="496" spans="8:25" ht="18.75">
      <c r="H496" s="36" t="e">
        <f>#REF!+#REF!+H386+H10</f>
        <v>#REF!</v>
      </c>
      <c r="I496" s="36" t="e">
        <f>#REF!+#REF!+I386+I10</f>
        <v>#REF!</v>
      </c>
      <c r="J496" s="36" t="e">
        <f>#REF!+#REF!+J386+J10</f>
        <v>#REF!</v>
      </c>
      <c r="K496" s="36" t="e">
        <f>#REF!+#REF!+K386+K10</f>
        <v>#REF!</v>
      </c>
      <c r="L496" s="36" t="e">
        <f>#REF!+#REF!+L386+L10</f>
        <v>#REF!</v>
      </c>
      <c r="M496" s="36" t="e">
        <f>#REF!+#REF!+M386+M10</f>
        <v>#REF!</v>
      </c>
      <c r="N496" s="36" t="e">
        <f>#REF!+#REF!+N386+N10</f>
        <v>#REF!</v>
      </c>
      <c r="O496" s="36" t="e">
        <f>#REF!+#REF!+O386+O10</f>
        <v>#REF!</v>
      </c>
      <c r="P496" s="36" t="e">
        <f>#REF!+#REF!+P386+P10</f>
        <v>#REF!</v>
      </c>
      <c r="Q496" s="36" t="e">
        <f>#REF!+#REF!+Q386+Q10</f>
        <v>#REF!</v>
      </c>
      <c r="R496" s="36" t="e">
        <f>#REF!+#REF!+R386+R10</f>
        <v>#REF!</v>
      </c>
      <c r="S496" s="36" t="e">
        <f>#REF!+#REF!+S386+S10</f>
        <v>#REF!</v>
      </c>
      <c r="T496" s="36" t="e">
        <f>#REF!+#REF!+T386+T10</f>
        <v>#REF!</v>
      </c>
      <c r="U496" s="36" t="e">
        <f>#REF!+#REF!+U386+U10</f>
        <v>#REF!</v>
      </c>
      <c r="V496" s="36" t="e">
        <f>#REF!+#REF!+V386+V10</f>
        <v>#REF!</v>
      </c>
      <c r="W496" s="36" t="e">
        <f>#REF!+#REF!+W386+W10</f>
        <v>#REF!</v>
      </c>
      <c r="X496" s="68" t="e">
        <f>#REF!+#REF!+X386+X10</f>
        <v>#REF!</v>
      </c>
      <c r="Y496" s="51" t="e">
        <f>X496/G490*100</f>
        <v>#REF!</v>
      </c>
    </row>
    <row r="497" spans="8:23" ht="15.75"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8:23" ht="15.75"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</sheetData>
  <sheetProtection/>
  <autoFilter ref="A9:AA9"/>
  <mergeCells count="5">
    <mergeCell ref="A7:V7"/>
    <mergeCell ref="A6:V6"/>
    <mergeCell ref="B2:W2"/>
    <mergeCell ref="B3:W3"/>
    <mergeCell ref="C4:V4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3" r:id="rId1"/>
  <rowBreaks count="1" manualBreakCount="1">
    <brk id="40" max="26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2018-05-31T22:51:29Z</cp:lastPrinted>
  <dcterms:created xsi:type="dcterms:W3CDTF">2008-11-11T04:53:42Z</dcterms:created>
  <dcterms:modified xsi:type="dcterms:W3CDTF">2018-05-31T22:51:48Z</dcterms:modified>
  <cp:category/>
  <cp:version/>
  <cp:contentType/>
  <cp:contentStatus/>
</cp:coreProperties>
</file>